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195" windowHeight="11640" activeTab="1"/>
  </bookViews>
  <sheets>
    <sheet name="IZVRSENJE 2017" sheetId="1" r:id="rId1"/>
    <sheet name="realokacije" sheetId="2" r:id="rId2"/>
  </sheets>
  <definedNames>
    <definedName name="_xlnm.Print_Area" localSheetId="0">'IZVRSENJE 2017'!$A$1:$N$449</definedName>
    <definedName name="_xlnm.Print_Area" localSheetId="1">'realokacije'!$A$1:$I$17</definedName>
  </definedNames>
  <calcPr fullCalcOnLoad="1"/>
</workbook>
</file>

<file path=xl/sharedStrings.xml><?xml version="1.0" encoding="utf-8"?>
<sst xmlns="http://schemas.openxmlformats.org/spreadsheetml/2006/main" count="537" uniqueCount="244">
  <si>
    <t>Економски код</t>
  </si>
  <si>
    <t>Опис</t>
  </si>
  <si>
    <t>Грантови</t>
  </si>
  <si>
    <t>Расходи за лична примања</t>
  </si>
  <si>
    <t>Расходи финансирања и други финансијски трошкови</t>
  </si>
  <si>
    <t>Субвенције</t>
  </si>
  <si>
    <t>Дознаке на име социјалне заштите које исплаћују институције обавезног социјалног осигурања</t>
  </si>
  <si>
    <t>***</t>
  </si>
  <si>
    <t>Буџетска резерва</t>
  </si>
  <si>
    <t>Издаци за драгоцјености</t>
  </si>
  <si>
    <t>Издаци за непроизведену сталну имовину</t>
  </si>
  <si>
    <t>Издаци за сталну имовину намјењену продаји</t>
  </si>
  <si>
    <t>Издаци за стратешке залихе</t>
  </si>
  <si>
    <t>Примици од финансијске имовине</t>
  </si>
  <si>
    <t>Издаци за финансијску имовину</t>
  </si>
  <si>
    <t>Трансфери ентитету</t>
  </si>
  <si>
    <t>БУЏЕТСКИ РАСХОДИ</t>
  </si>
  <si>
    <t>Т е к у ћ и     р а с х о д и</t>
  </si>
  <si>
    <t>Расходи за бруто плате</t>
  </si>
  <si>
    <t>Расходи за бруто накнаде трошкова и осталих личних примања запослених</t>
  </si>
  <si>
    <t>Расходи за кориштење роба и услуга</t>
  </si>
  <si>
    <t>Расходи по основу закупа</t>
  </si>
  <si>
    <t>Расходи по основу утрошка енергије, комуналних, комуникационих и транспортних услуга</t>
  </si>
  <si>
    <t>Расходи за режијски материјал</t>
  </si>
  <si>
    <t>Расходи за материјал за посебне намјене</t>
  </si>
  <si>
    <t>Расходи за текуће одржавање</t>
  </si>
  <si>
    <t>Расходи по основу путовања и смјештаја</t>
  </si>
  <si>
    <t>Расходи за стручне услуге</t>
  </si>
  <si>
    <t>расходи за услуге одржавања јавних површина и заштите животне средине</t>
  </si>
  <si>
    <t>Расходи по основу камата на хартије од вриједности</t>
  </si>
  <si>
    <t>Расходи по основу камата на примљене зајмове у земљи</t>
  </si>
  <si>
    <t>Грантови у земљи</t>
  </si>
  <si>
    <t xml:space="preserve">Дознаке на име социјалне заштите које се исплаћују из буџета Републике </t>
  </si>
  <si>
    <t>Дознаке грађанима које се исплаћују из буџета Репулике, општина и градова</t>
  </si>
  <si>
    <t>ИЗДАЦИ  ЗА НЕФИНАНСИЈСКУ ИМОВИНУ</t>
  </si>
  <si>
    <t>И з д а ц и      з а      н е ф и н а н с и ј с к у   и м о в и н у</t>
  </si>
  <si>
    <t>Издаци  за произведену сталну имовину</t>
  </si>
  <si>
    <t>Издаци за изградњу и прибављање зграда и објеката</t>
  </si>
  <si>
    <t>Издаци за набавку постројења и опреме</t>
  </si>
  <si>
    <t>Издаци за залихе материјала, робе и ситног инвентара, амбалаже и сл.</t>
  </si>
  <si>
    <t>УКУПНИ БУЏЕТСКИ РАСХОДИ И ИЗДАЦИ  ЗА  НЕФИНАНСИЈСКУ ИМОВИНУ</t>
  </si>
  <si>
    <t>Ф И Н А Н С И Р А Њ Е</t>
  </si>
  <si>
    <t>Н Е Т О   П Р И М И Ц И   О Д   Ф И Н А Н С И Ј С К Е   И М О В И Н Е</t>
  </si>
  <si>
    <t>П р и м и ц и   о д   ф и н а н с и ј с к е   и м о в и н е</t>
  </si>
  <si>
    <t>Примици од наплате датих зајмова</t>
  </si>
  <si>
    <t>И з д а ц и   з а   ф и н а н с и ј с к у   и м о в и н у</t>
  </si>
  <si>
    <t>Издаци за дате зајмове</t>
  </si>
  <si>
    <t>Н Е Т О    З А Д У Ж И В А Њ Е</t>
  </si>
  <si>
    <t>Примици од задуживања</t>
  </si>
  <si>
    <t>И з д а ц и  з а   о т п л а т у    д у г о в а</t>
  </si>
  <si>
    <t>Издаци за отплату дугова</t>
  </si>
  <si>
    <t>Издаци за исплату главнице по хартијама од вриједности</t>
  </si>
  <si>
    <t>Издаци за отплату осталих дугова</t>
  </si>
  <si>
    <t>Издаци за отплату главнице примљених зајмова у земљи</t>
  </si>
  <si>
    <t>П р и м и ц и   о д   з а д у ж и в а њ а</t>
  </si>
  <si>
    <t>РАСПОДЈЕЛА СУФИЦИТА ИЗ РАНИЈИХ ГОДИНА</t>
  </si>
  <si>
    <t>Опште јавне услуге</t>
  </si>
  <si>
    <t>Одбрана</t>
  </si>
  <si>
    <t>Јавни ред и сигурност</t>
  </si>
  <si>
    <t>Економски послови</t>
  </si>
  <si>
    <t>Заштита животне средине</t>
  </si>
  <si>
    <t>Стамбени и заједнички послови</t>
  </si>
  <si>
    <t>Здравство</t>
  </si>
  <si>
    <t>Рекреација, култура и религија</t>
  </si>
  <si>
    <t>Образовање</t>
  </si>
  <si>
    <t>Социјална заштита</t>
  </si>
  <si>
    <t>Функција</t>
  </si>
  <si>
    <t>Код</t>
  </si>
  <si>
    <t>II Издаци за отплату дуга</t>
  </si>
  <si>
    <t>Расходи за накнаду плата за вријеме боловања (бруто)</t>
  </si>
  <si>
    <t>Расходи за отпремнине и једнократне помоћи (бруто)</t>
  </si>
  <si>
    <t>Остали неквалификовани расходи</t>
  </si>
  <si>
    <t>Расходи финансирања, други финансијски трошкови и расходи трансакција размјене између или унутар јединица власти</t>
  </si>
  <si>
    <t>Расходи финансирања и други финансијски трошкови између јединица власти</t>
  </si>
  <si>
    <t>Расходи по судским рјешењима</t>
  </si>
  <si>
    <t>Т р а н с ф е р и      и з м е ђ у     и    у н у т а р    ј е д и н и ц а    в л а с т и</t>
  </si>
  <si>
    <t>Трансфери између различитих јединица власти</t>
  </si>
  <si>
    <t>Трансфери унутар исте јединице власти</t>
  </si>
  <si>
    <t>Издаци за улагање на туђим некретнинама, постројењима и опреми</t>
  </si>
  <si>
    <t>И з д а ц и      з а      н е ф и н а н с и ј с к у   и м о в и н у  и з  т р а н с а к ц и ј а  и з м е ђ у  и л и  у н у т а р  ј е д и н и ц а   в л а с т и</t>
  </si>
  <si>
    <t>Издаци за нефинансијску имовину из трансакција између или унутар јединица власти</t>
  </si>
  <si>
    <t>Примици од финансијске имовине из трансакција између или унутар јединица власти</t>
  </si>
  <si>
    <t>Издаци за финансијску имовину из трансакција између или унутар јединица власти</t>
  </si>
  <si>
    <t>Примици од узетих зајмова</t>
  </si>
  <si>
    <t>Примици од задуживања из трансакција између или унутар јединица власти</t>
  </si>
  <si>
    <t>Примици од задуживања код других јединица власти корисника исте јединице власти</t>
  </si>
  <si>
    <t>Издаци за отплату дугова из трансакција између или унутар јединица власти</t>
  </si>
  <si>
    <t>Издаци за отплату дугова према другим јединицама власти</t>
  </si>
  <si>
    <t>О С Т А Л И   Н Е Т О   П Р И М И Ц И</t>
  </si>
  <si>
    <t>О с т а л и   п р и м и ц и</t>
  </si>
  <si>
    <t>Остали примици</t>
  </si>
  <si>
    <t>Остали примици из трансакција измешу или унутар јединица власти</t>
  </si>
  <si>
    <t>Остали примици из трансакција са другим јединицама власти</t>
  </si>
  <si>
    <t>О с т а л и   и з д а ц и</t>
  </si>
  <si>
    <t>Остали издаци</t>
  </si>
  <si>
    <t>Остали издаци из трансакција измешу или унутар јединица власти</t>
  </si>
  <si>
    <t>Остали издаци из трансакција другим јединицама власти</t>
  </si>
  <si>
    <t>А.БУЏЕТСКИ ПРИХОДИ</t>
  </si>
  <si>
    <t>Приходи од пореза на доходак на добит</t>
  </si>
  <si>
    <t>Доприноси на социјално осигурање</t>
  </si>
  <si>
    <t>Порези на имовину</t>
  </si>
  <si>
    <t>Порези на промет производа и услуга</t>
  </si>
  <si>
    <t>Царине и увозне даџбине</t>
  </si>
  <si>
    <t>Индиректни порези дозначени од УИО</t>
  </si>
  <si>
    <t>Остали порески приходи</t>
  </si>
  <si>
    <t>Накнаде, таксе и приходи од пружања јавних услуга</t>
  </si>
  <si>
    <t>Новчане казне</t>
  </si>
  <si>
    <t>Остали непорески приходи</t>
  </si>
  <si>
    <t>Трансфери између или унутар јединица власти</t>
  </si>
  <si>
    <t>Б.БУЏЕТСКИ РАСХОДИ</t>
  </si>
  <si>
    <t>Расходи по основу кориштења роба и услуга</t>
  </si>
  <si>
    <t>Трансфери између ралзличитих јединица власти</t>
  </si>
  <si>
    <t>В.БУЏЕТСКИ СУФИЦИТ/ДЕФИЦИТ (А-Б)</t>
  </si>
  <si>
    <t>Г.НЕТО ИЗДАЦИ ЗА НЕФИНАНСИЈСКУ ИМОВИНУ (I+II-III-IV)</t>
  </si>
  <si>
    <t>I Примици за нефинансијску имовину</t>
  </si>
  <si>
    <t>Примици за произведену сталну имовину</t>
  </si>
  <si>
    <t>Примици за драгоцјености</t>
  </si>
  <si>
    <t>Примици за непроизведену сталну имовину</t>
  </si>
  <si>
    <t>Примици од продаје сталне имовине намјењене продаји и обустављених пословања</t>
  </si>
  <si>
    <t>Примици за стратешке залихе</t>
  </si>
  <si>
    <t>III Издаци за нефинансијску имовину</t>
  </si>
  <si>
    <t>Д.БУЏЕТСКИ СУФИЦИТ/ДЕФИЦИТ (В+Г)</t>
  </si>
  <si>
    <t>Ђ.НЕТО ФИНАНСИРАЊЕ (Е+Ж+З+И)</t>
  </si>
  <si>
    <t>Е.НЕТО ПРИМИЦИ ОД ФИНАНСИЈСКЕ ИМОВИНЕ (I-II)</t>
  </si>
  <si>
    <t>I Примици од финансијске имовине</t>
  </si>
  <si>
    <t>II Издаци за финансијску имовину</t>
  </si>
  <si>
    <t>Ж.НЕТО ЗАДУЖИВАЊЕ  (I-II)</t>
  </si>
  <si>
    <t>I Примици од задуживања</t>
  </si>
  <si>
    <t>Издаци за отплату дуга</t>
  </si>
  <si>
    <t>З. ОСТАЛИ НЕТО ПРИМИЦИ (I-II)</t>
  </si>
  <si>
    <t>I Остали примици</t>
  </si>
  <si>
    <t>Остали примици из трансакција између или унутар јединица власти</t>
  </si>
  <si>
    <t>II Остали издаци</t>
  </si>
  <si>
    <t>Остали издаци из трансакција између или унутар јединица власти</t>
  </si>
  <si>
    <t>И.РАСПОДЈЕЛА СУФИЦИТА РАНИЈИХ ПЕРИОДА</t>
  </si>
  <si>
    <t>Ј. РАЗЛИКА У ФИНАНСИРАЊУ (Д+Ђ)</t>
  </si>
  <si>
    <t>П о р е с к и   п р и х о д и</t>
  </si>
  <si>
    <t>Н е п о р е с к и    п р и х о д и</t>
  </si>
  <si>
    <t>Г р а н т о в и</t>
  </si>
  <si>
    <t>Т е к у ћ и   р а с х о д и</t>
  </si>
  <si>
    <t>II Примици за нефин. имовину из трансакција између или унутар јединица власти</t>
  </si>
  <si>
    <t>БУЏЕТСКИ ПРИХОДИ</t>
  </si>
  <si>
    <t>П о р е с к и      п р и х о д и</t>
  </si>
  <si>
    <t>Порези на доходак</t>
  </si>
  <si>
    <t>Порези на лична примања и приходе од самосталне дјелатности</t>
  </si>
  <si>
    <t>Порези на наслеђе и поклоне</t>
  </si>
  <si>
    <t>Порези на финансијске и капиталне трансакције</t>
  </si>
  <si>
    <t>Порез на промет производа и услуга</t>
  </si>
  <si>
    <t>Акцизе</t>
  </si>
  <si>
    <t>Приходи од финансијске и нефинансијске имовине и позитивних курсних разлика</t>
  </si>
  <si>
    <t>Приходи од дивиденде, учешћа у капиталу и сличних права</t>
  </si>
  <si>
    <t>Приходи од закупа и ренте</t>
  </si>
  <si>
    <t>Приходи од камата на готовину и готовинске еквиваленте</t>
  </si>
  <si>
    <t>Накнаде,таксе и приходи од пружања јавних услуга</t>
  </si>
  <si>
    <t>Административне накнаде и таксе</t>
  </si>
  <si>
    <t>Комуналне накнаде и таксе</t>
  </si>
  <si>
    <t>Накнаде по разним основама</t>
  </si>
  <si>
    <t>Приходи од пружања јавних услуга</t>
  </si>
  <si>
    <t>Грантови из земље</t>
  </si>
  <si>
    <t>Т р а н с ф е р и   и з м е ђ у   и л и  у н у т а р   ј е д и н и ц а  в л а с т и</t>
  </si>
  <si>
    <t>Трансфери од ентитета</t>
  </si>
  <si>
    <t>ПРИМИЦИ ЗА НЕФИНАНСИЈСКУ ИМОВИНУ</t>
  </si>
  <si>
    <t>П р и м и ц и  з а   н е ф и н а н с и ј с к у   и м о в и н у</t>
  </si>
  <si>
    <t>Примици за зграде и објекте</t>
  </si>
  <si>
    <t>Примици за земљиште</t>
  </si>
  <si>
    <t>Примици од залиха материјала, учинака,робе и ситног инвентара,амбалаже и сл.</t>
  </si>
  <si>
    <t>УКУПНИ БУЏЕТСКИ ПРИХОДИ И ПРИМИЦИ ЗА НЕФИНАНСИЈСКУ ИМОВИНУ</t>
  </si>
  <si>
    <t>Приходи од фин.и нефи. имовине и транс. размјене између или унутар јед. власти</t>
  </si>
  <si>
    <t>ЦЕНТАР ЗА СОЦИЈАЛНИ РАД</t>
  </si>
  <si>
    <t xml:space="preserve">  СРЕДЊОШКОЛСКИ ЦЕНТАР</t>
  </si>
  <si>
    <t xml:space="preserve"> ЈПУ КЛУБ ЗА ДЈЕЦУ КЕСТЕНКО</t>
  </si>
  <si>
    <t xml:space="preserve"> НАРОДНА  БИБЛИОТЕКА НЕВЕНКА СТАНИСАВЉЕВИЋ</t>
  </si>
  <si>
    <t>Примици за нефинансијску имовину из тран. између или унутар јединице власти</t>
  </si>
  <si>
    <t>Табела 1</t>
  </si>
  <si>
    <t>Табела 2</t>
  </si>
  <si>
    <t>У К У П Н О</t>
  </si>
  <si>
    <t>1. Заједничке услуге</t>
  </si>
  <si>
    <t>2. Индивидуалне услуге</t>
  </si>
  <si>
    <t>Грантови у земљи-вјерске институције</t>
  </si>
  <si>
    <t>Грантови у земљи - Невладине организације</t>
  </si>
  <si>
    <t>Ребаланс Буџета за 2017. годину</t>
  </si>
  <si>
    <t>Oстали издаци</t>
  </si>
  <si>
    <t>Трансфери измешу различитих јединица власти</t>
  </si>
  <si>
    <t xml:space="preserve">Грантови </t>
  </si>
  <si>
    <t xml:space="preserve">  ЈПУ КЛУБ ЗА ДЈЕЦУ КЕСТЕНКО - ФИНАНСИРАЊЕ</t>
  </si>
  <si>
    <t xml:space="preserve">  ЦЕНТАР ЗА СОЦИЈАЛНИ РАД - ФИНАНСИРАЊЕ</t>
  </si>
  <si>
    <t xml:space="preserve">  СРЕДЊОШКОЛСКИ ЦЕНТАР - ФИНАНСИРАЊЕ</t>
  </si>
  <si>
    <t>,</t>
  </si>
  <si>
    <t xml:space="preserve"> ИЗВРШЕЊЕ БУЏЕТА ОПШТИНЕ КОСТАЈНИЦА ЗА 2017. ГОДИНУ - ОПШТИ ДИО </t>
  </si>
  <si>
    <t>Процент (5/4*100)</t>
  </si>
  <si>
    <t>Извршење Буџета за 2016</t>
  </si>
  <si>
    <t>Извршење Буџета за 2017</t>
  </si>
  <si>
    <t xml:space="preserve">ИЗВРШЕЊЕ БУЏЕТА ОПШТИНЕ КОСТАЈНИЦА ЗА 2017. ГОДИНУ - БУЏЕТСКИ ПРИХОДИ И ПРИМИЦИ ЗА НЕФИНАНСИЈСКУ ИМОВИНУ </t>
  </si>
  <si>
    <t xml:space="preserve">ИЗВРШЕЊЕ БУЏЕТА  ОПШТИНЕ КОСТАЈНИЦА ЗА 2017. ГОДИНУ -БУЏЕТСКИ РАСХОДИ И ИЗДАЦИ ЗА НЕФИНАНСИЈСКУ ИМОВИНУ </t>
  </si>
  <si>
    <t xml:space="preserve"> ИЗВРШЕЊЕ БУЏЕТА ОПШТИНЕ КОСТАЈНИЦА ЗА  2017.  ГОДИНУ - ФИНАНСИРАЊЕ  </t>
  </si>
  <si>
    <t>ИЗВРШЕЊЕ БУЏЕТА ОПШТИНЕ КОСТАЈНИЦА ЗА  2017.  ГОДИНУ - ФУНКЦИОНАЛНА      КЛАСИФИКАЦИЈА</t>
  </si>
  <si>
    <t xml:space="preserve">  ИЗВРШЕЊЕ БУЏЕТА ОПШТИНЕ КОСТАЈНИЦА ЗА 2017. ГОДИНУ - ОРГАНИЗАЦИОНА КЛАСИФИКАЦИЈА</t>
  </si>
  <si>
    <t>Издаци за изградњу и прибављање зграда и објеката-фонд 01</t>
  </si>
  <si>
    <t>Издаци за изградњу и прибављање зграда и објеката-фонд 03</t>
  </si>
  <si>
    <t>Издаци за изградњу и прибављање зграда и објеката-фонд 05</t>
  </si>
  <si>
    <t>Трансфери од ентитета-фонд 05-пројекат IFAD</t>
  </si>
  <si>
    <t>Трансфери између различитих нивоа власти-фонд 01</t>
  </si>
  <si>
    <t>Трансфери између различитих нивоа власти-фонд 05</t>
  </si>
  <si>
    <t>Издаци за произведену сталну имовину-фонд 01</t>
  </si>
  <si>
    <t>Издаци за произведену сталну имовину-фонд 03</t>
  </si>
  <si>
    <t>Издаци за произведену сталну имовину-фонд 05</t>
  </si>
  <si>
    <t>Примици од задуживања-фонд 01</t>
  </si>
  <si>
    <t>Примици од задуживања код других јединица власти-фонд 05 - пооплаве</t>
  </si>
  <si>
    <t>Примици од задуживања из трансакција између или унутар јединица власти-фонд 05-поплаве</t>
  </si>
  <si>
    <t>Порези на лична примања и приходе од сам. дјел.</t>
  </si>
  <si>
    <t>Приходи од фин. и нефин. имовине и поз.курсних раз.</t>
  </si>
  <si>
    <t>Дознаке на име соц. заш.које се испл. из буџета Реп., опш. и град.</t>
  </si>
  <si>
    <t>Рас. Фин., други фин. трош. и рас. транс. размјене између или унутар јед. власти</t>
  </si>
  <si>
    <t>Т р а н с ф е р и  и з м е ђ у   и   у н у т а р    ј е д .   в л а с т и</t>
  </si>
  <si>
    <t>IV Издаци за нефин. имовину из тран.а између или унутар јединице власти</t>
  </si>
  <si>
    <r>
      <t xml:space="preserve">  </t>
    </r>
    <r>
      <rPr>
        <b/>
        <u val="double"/>
        <sz val="18"/>
        <rFont val="Arial"/>
        <family val="2"/>
      </rPr>
      <t xml:space="preserve"> СКУПШТИНА ОПШТИНЕ</t>
    </r>
  </si>
  <si>
    <r>
      <t xml:space="preserve">  </t>
    </r>
    <r>
      <rPr>
        <b/>
        <u val="double"/>
        <sz val="18"/>
        <rFont val="Arial"/>
        <family val="2"/>
      </rPr>
      <t>ОПШТИНСКА ИЗБОРНА КОМИСИЈА</t>
    </r>
  </si>
  <si>
    <r>
      <t xml:space="preserve"> </t>
    </r>
    <r>
      <rPr>
        <b/>
        <u val="double"/>
        <sz val="18"/>
        <rFont val="Arial"/>
        <family val="2"/>
      </rPr>
      <t>НАЧЕЛНИК ОПШТИНЕ</t>
    </r>
  </si>
  <si>
    <r>
      <t xml:space="preserve">  </t>
    </r>
    <r>
      <rPr>
        <b/>
        <u val="double"/>
        <sz val="18"/>
        <rFont val="Arial"/>
        <family val="2"/>
      </rPr>
      <t>ОПШТА УПРАВА</t>
    </r>
  </si>
  <si>
    <r>
      <t xml:space="preserve">  </t>
    </r>
    <r>
      <rPr>
        <b/>
        <u val="double"/>
        <sz val="18"/>
        <rFont val="Arial"/>
        <family val="2"/>
      </rPr>
      <t>ПРИВРЕДА И ФИНАНСИЈЕ</t>
    </r>
  </si>
  <si>
    <r>
      <t xml:space="preserve">  </t>
    </r>
    <r>
      <rPr>
        <b/>
        <u val="double"/>
        <sz val="18"/>
        <rFont val="Arial"/>
        <family val="2"/>
      </rPr>
      <t>ПРИВРЕДА И ФИНАНСИЈЕ - ФИНАНСИРАЊЕ</t>
    </r>
  </si>
  <si>
    <r>
      <t xml:space="preserve"> </t>
    </r>
    <r>
      <rPr>
        <b/>
        <u val="double"/>
        <sz val="18"/>
        <rFont val="Arial"/>
        <family val="2"/>
      </rPr>
      <t>БУЏЕТСКА РЕЗЕРВА</t>
    </r>
  </si>
  <si>
    <t>Извршење Буџета 2017</t>
  </si>
  <si>
    <t>Остало</t>
  </si>
  <si>
    <t>Редни број</t>
  </si>
  <si>
    <t>Организациони код</t>
  </si>
  <si>
    <t>Буџетски корисник</t>
  </si>
  <si>
    <t>Разлика (5-4)</t>
  </si>
  <si>
    <t>Аналитика разлике</t>
  </si>
  <si>
    <t>Напомена</t>
  </si>
  <si>
    <t>Скупштина општине</t>
  </si>
  <si>
    <t>-</t>
  </si>
  <si>
    <t>Реалокације</t>
  </si>
  <si>
    <t>Изборна комисија</t>
  </si>
  <si>
    <t>Начелник општине</t>
  </si>
  <si>
    <t>Одјељење за општу управу</t>
  </si>
  <si>
    <t>Одјељење за привреду,финансије и друштвене дјелатности</t>
  </si>
  <si>
    <t>Центар за социјални рад</t>
  </si>
  <si>
    <t>Средњошколски центар</t>
  </si>
  <si>
    <t>Народна библиотека</t>
  </si>
  <si>
    <t>ЈПУ  Клуб за дјецу "Кестенко"</t>
  </si>
  <si>
    <t>УКУПНО</t>
  </si>
  <si>
    <t>ИЗВРШЕЊЕ  БУЏЕТА ОПШТИНЕ КОСТАЈНИЦА ЗА 2017 ГОДИНУ - ТАБЕЛАРНИ ПРЕГЛЕД ОДСТУПАЊА ОПЕРАТИВНОГ БУЏЕТА ОД РЕБАЛАНСА БУЏЕТА ЗА 2017. ГОДИНУ</t>
  </si>
  <si>
    <t>Оперативни буџет за 2017. годину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</si>
</sst>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i/>
      <sz val="20"/>
      <name val="Arial"/>
      <family val="2"/>
    </font>
    <font>
      <b/>
      <i/>
      <sz val="18"/>
      <name val="Arial"/>
      <family val="2"/>
    </font>
    <font>
      <i/>
      <sz val="18"/>
      <name val="Arial"/>
      <family val="2"/>
    </font>
    <font>
      <b/>
      <u val="double"/>
      <sz val="18"/>
      <name val="Arial"/>
      <family val="2"/>
    </font>
    <font>
      <b/>
      <u val="single"/>
      <sz val="1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 applyProtection="1">
      <alignment/>
      <protection locked="0"/>
    </xf>
    <xf numFmtId="0" fontId="1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 locked="0"/>
    </xf>
    <xf numFmtId="1" fontId="1" fillId="0" borderId="0" xfId="0" applyNumberFormat="1" applyFont="1" applyFill="1" applyBorder="1" applyAlignment="1">
      <alignment horizontal="right"/>
    </xf>
    <xf numFmtId="0" fontId="54" fillId="0" borderId="0" xfId="0" applyFont="1" applyFill="1" applyAlignment="1">
      <alignment/>
    </xf>
    <xf numFmtId="0" fontId="7" fillId="32" borderId="0" xfId="0" applyFont="1" applyFill="1" applyAlignment="1" applyProtection="1">
      <alignment horizontal="left"/>
      <protection locked="0"/>
    </xf>
    <xf numFmtId="1" fontId="6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1" fontId="10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/>
    </xf>
    <xf numFmtId="1" fontId="11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right"/>
    </xf>
    <xf numFmtId="1" fontId="12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/>
    </xf>
    <xf numFmtId="1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1" fontId="14" fillId="0" borderId="10" xfId="0" applyNumberFormat="1" applyFont="1" applyFill="1" applyBorder="1" applyAlignment="1">
      <alignment/>
    </xf>
    <xf numFmtId="1" fontId="15" fillId="0" borderId="10" xfId="0" applyNumberFormat="1" applyFont="1" applyFill="1" applyBorder="1" applyAlignment="1">
      <alignment/>
    </xf>
    <xf numFmtId="0" fontId="9" fillId="0" borderId="11" xfId="0" applyFont="1" applyFill="1" applyBorder="1" applyAlignment="1">
      <alignment vertical="center"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1" fontId="11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8" fillId="0" borderId="10" xfId="0" applyFont="1" applyBorder="1" applyAlignment="1">
      <alignment/>
    </xf>
    <xf numFmtId="4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 wrapText="1"/>
    </xf>
    <xf numFmtId="4" fontId="12" fillId="0" borderId="11" xfId="0" applyNumberFormat="1" applyFont="1" applyFill="1" applyBorder="1" applyAlignment="1">
      <alignment horizontal="center"/>
    </xf>
    <xf numFmtId="4" fontId="12" fillId="0" borderId="12" xfId="0" applyNumberFormat="1" applyFont="1" applyFill="1" applyBorder="1" applyAlignment="1">
      <alignment horizontal="center"/>
    </xf>
    <xf numFmtId="4" fontId="12" fillId="0" borderId="13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4" fontId="12" fillId="0" borderId="11" xfId="0" applyNumberFormat="1" applyFont="1" applyFill="1" applyBorder="1" applyAlignment="1">
      <alignment horizontal="center"/>
    </xf>
    <xf numFmtId="4" fontId="12" fillId="0" borderId="12" xfId="0" applyNumberFormat="1" applyFont="1" applyFill="1" applyBorder="1" applyAlignment="1">
      <alignment horizontal="center"/>
    </xf>
    <xf numFmtId="4" fontId="12" fillId="0" borderId="13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4" fontId="12" fillId="0" borderId="11" xfId="0" applyNumberFormat="1" applyFont="1" applyFill="1" applyBorder="1" applyAlignment="1" applyProtection="1">
      <alignment horizontal="center"/>
      <protection locked="0"/>
    </xf>
    <xf numFmtId="4" fontId="12" fillId="0" borderId="13" xfId="0" applyNumberFormat="1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0" fillId="0" borderId="0" xfId="0" applyFont="1" applyFill="1" applyAlignment="1" applyProtection="1">
      <alignment horizontal="left"/>
      <protection locked="0"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4" fontId="12" fillId="0" borderId="11" xfId="0" applyNumberFormat="1" applyFont="1" applyFill="1" applyBorder="1" applyAlignment="1" applyProtection="1">
      <alignment horizontal="center"/>
      <protection/>
    </xf>
    <xf numFmtId="4" fontId="12" fillId="0" borderId="13" xfId="0" applyNumberFormat="1" applyFont="1" applyFill="1" applyBorder="1" applyAlignment="1" applyProtection="1">
      <alignment horizontal="center"/>
      <protection/>
    </xf>
    <xf numFmtId="0" fontId="13" fillId="33" borderId="0" xfId="0" applyFont="1" applyFill="1" applyAlignment="1" applyProtection="1">
      <alignment horizontal="center" wrapText="1"/>
      <protection locked="0"/>
    </xf>
    <xf numFmtId="4" fontId="11" fillId="0" borderId="11" xfId="0" applyNumberFormat="1" applyFont="1" applyFill="1" applyBorder="1" applyAlignment="1" applyProtection="1">
      <alignment horizontal="center"/>
      <protection locked="0"/>
    </xf>
    <xf numFmtId="4" fontId="11" fillId="0" borderId="13" xfId="0" applyNumberFormat="1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4" fontId="14" fillId="0" borderId="11" xfId="0" applyNumberFormat="1" applyFont="1" applyFill="1" applyBorder="1" applyAlignment="1" applyProtection="1">
      <alignment horizontal="center"/>
      <protection locked="0"/>
    </xf>
    <xf numFmtId="4" fontId="14" fillId="0" borderId="13" xfId="0" applyNumberFormat="1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7" fillId="0" borderId="1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4" fontId="11" fillId="0" borderId="11" xfId="0" applyNumberFormat="1" applyFont="1" applyFill="1" applyBorder="1" applyAlignment="1" applyProtection="1">
      <alignment horizontal="center"/>
      <protection/>
    </xf>
    <xf numFmtId="4" fontId="11" fillId="0" borderId="13" xfId="0" applyNumberFormat="1" applyFont="1" applyFill="1" applyBorder="1" applyAlignment="1" applyProtection="1">
      <alignment horizontal="center"/>
      <protection/>
    </xf>
    <xf numFmtId="0" fontId="11" fillId="0" borderId="11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1" fontId="11" fillId="0" borderId="11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/>
    </xf>
    <xf numFmtId="4" fontId="11" fillId="0" borderId="12" xfId="0" applyNumberFormat="1" applyFont="1" applyFill="1" applyBorder="1" applyAlignment="1">
      <alignment horizontal="center"/>
    </xf>
    <xf numFmtId="4" fontId="11" fillId="0" borderId="13" xfId="0" applyNumberFormat="1" applyFont="1" applyFill="1" applyBorder="1" applyAlignment="1">
      <alignment horizontal="center"/>
    </xf>
    <xf numFmtId="4" fontId="11" fillId="0" borderId="11" xfId="0" applyNumberFormat="1" applyFont="1" applyFill="1" applyBorder="1" applyAlignment="1">
      <alignment horizontal="center"/>
    </xf>
    <xf numFmtId="4" fontId="11" fillId="0" borderId="12" xfId="0" applyNumberFormat="1" applyFont="1" applyFill="1" applyBorder="1" applyAlignment="1">
      <alignment horizontal="center"/>
    </xf>
    <xf numFmtId="4" fontId="11" fillId="0" borderId="13" xfId="0" applyNumberFormat="1" applyFont="1" applyFill="1" applyBorder="1" applyAlignment="1">
      <alignment horizontal="center"/>
    </xf>
    <xf numFmtId="4" fontId="12" fillId="32" borderId="11" xfId="0" applyNumberFormat="1" applyFont="1" applyFill="1" applyBorder="1" applyAlignment="1" applyProtection="1">
      <alignment horizontal="center"/>
      <protection locked="0"/>
    </xf>
    <xf numFmtId="4" fontId="12" fillId="32" borderId="13" xfId="0" applyNumberFormat="1" applyFont="1" applyFill="1" applyBorder="1" applyAlignment="1" applyProtection="1">
      <alignment horizontal="center"/>
      <protection locked="0"/>
    </xf>
    <xf numFmtId="3" fontId="11" fillId="0" borderId="11" xfId="0" applyNumberFormat="1" applyFont="1" applyFill="1" applyBorder="1" applyAlignment="1" applyProtection="1">
      <alignment horizontal="center"/>
      <protection locked="0"/>
    </xf>
    <xf numFmtId="3" fontId="11" fillId="0" borderId="13" xfId="0" applyNumberFormat="1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1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3" fillId="33" borderId="0" xfId="0" applyFont="1" applyFill="1" applyAlignment="1">
      <alignment horizontal="center"/>
    </xf>
    <xf numFmtId="4" fontId="9" fillId="0" borderId="11" xfId="0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center"/>
    </xf>
    <xf numFmtId="4" fontId="14" fillId="0" borderId="11" xfId="0" applyNumberFormat="1" applyFont="1" applyFill="1" applyBorder="1" applyAlignment="1">
      <alignment horizontal="center"/>
    </xf>
    <xf numFmtId="4" fontId="14" fillId="0" borderId="13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3" fontId="11" fillId="0" borderId="11" xfId="0" applyNumberFormat="1" applyFont="1" applyFill="1" applyBorder="1" applyAlignment="1" applyProtection="1">
      <alignment horizontal="center"/>
      <protection/>
    </xf>
    <xf numFmtId="3" fontId="11" fillId="0" borderId="13" xfId="0" applyNumberFormat="1" applyFont="1" applyFill="1" applyBorder="1" applyAlignment="1" applyProtection="1">
      <alignment horizontal="center"/>
      <protection/>
    </xf>
    <xf numFmtId="3" fontId="12" fillId="0" borderId="11" xfId="0" applyNumberFormat="1" applyFont="1" applyFill="1" applyBorder="1" applyAlignment="1" applyProtection="1">
      <alignment horizontal="center"/>
      <protection locked="0"/>
    </xf>
    <xf numFmtId="3" fontId="12" fillId="0" borderId="13" xfId="0" applyNumberFormat="1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3" fontId="12" fillId="0" borderId="11" xfId="0" applyNumberFormat="1" applyFont="1" applyFill="1" applyBorder="1" applyAlignment="1" applyProtection="1">
      <alignment horizontal="center"/>
      <protection/>
    </xf>
    <xf numFmtId="3" fontId="12" fillId="0" borderId="13" xfId="0" applyNumberFormat="1" applyFont="1" applyFill="1" applyBorder="1" applyAlignment="1" applyProtection="1">
      <alignment horizontal="center"/>
      <protection/>
    </xf>
    <xf numFmtId="3" fontId="14" fillId="0" borderId="11" xfId="0" applyNumberFormat="1" applyFont="1" applyFill="1" applyBorder="1" applyAlignment="1" applyProtection="1">
      <alignment horizontal="center"/>
      <protection locked="0"/>
    </xf>
    <xf numFmtId="3" fontId="14" fillId="0" borderId="13" xfId="0" applyNumberFormat="1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4" fontId="6" fillId="0" borderId="11" xfId="0" applyNumberFormat="1" applyFont="1" applyFill="1" applyBorder="1" applyAlignment="1" applyProtection="1">
      <alignment horizontal="center" wrapText="1"/>
      <protection/>
    </xf>
    <xf numFmtId="4" fontId="6" fillId="0" borderId="13" xfId="0" applyNumberFormat="1" applyFont="1" applyFill="1" applyBorder="1" applyAlignment="1" applyProtection="1">
      <alignment horizontal="center" wrapText="1"/>
      <protection/>
    </xf>
    <xf numFmtId="0" fontId="9" fillId="0" borderId="11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4" fontId="11" fillId="0" borderId="11" xfId="0" applyNumberFormat="1" applyFont="1" applyFill="1" applyBorder="1" applyAlignment="1" applyProtection="1">
      <alignment horizontal="center" vertical="center" wrapText="1"/>
      <protection/>
    </xf>
    <xf numFmtId="4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4" fontId="11" fillId="32" borderId="11" xfId="0" applyNumberFormat="1" applyFont="1" applyFill="1" applyBorder="1" applyAlignment="1">
      <alignment horizontal="center"/>
    </xf>
    <xf numFmtId="4" fontId="11" fillId="32" borderId="13" xfId="0" applyNumberFormat="1" applyFont="1" applyFill="1" applyBorder="1" applyAlignment="1">
      <alignment horizontal="center"/>
    </xf>
    <xf numFmtId="4" fontId="12" fillId="32" borderId="11" xfId="0" applyNumberFormat="1" applyFont="1" applyFill="1" applyBorder="1" applyAlignment="1">
      <alignment horizontal="center"/>
    </xf>
    <xf numFmtId="4" fontId="12" fillId="32" borderId="13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4" fontId="5" fillId="0" borderId="11" xfId="0" applyNumberFormat="1" applyFont="1" applyFill="1" applyBorder="1" applyAlignment="1" applyProtection="1">
      <alignment horizontal="center" wrapText="1"/>
      <protection/>
    </xf>
    <xf numFmtId="4" fontId="5" fillId="0" borderId="13" xfId="0" applyNumberFormat="1" applyFont="1" applyFill="1" applyBorder="1" applyAlignment="1" applyProtection="1">
      <alignment horizontal="center" wrapText="1"/>
      <protection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4" fontId="9" fillId="0" borderId="11" xfId="0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1" fontId="11" fillId="0" borderId="11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 applyProtection="1">
      <alignment horizontal="center"/>
      <protection/>
    </xf>
    <xf numFmtId="49" fontId="11" fillId="0" borderId="13" xfId="0" applyNumberFormat="1" applyFont="1" applyFill="1" applyBorder="1" applyAlignment="1" applyProtection="1">
      <alignment horizontal="center"/>
      <protection/>
    </xf>
    <xf numFmtId="4" fontId="10" fillId="0" borderId="11" xfId="0" applyNumberFormat="1" applyFont="1" applyFill="1" applyBorder="1" applyAlignment="1">
      <alignment horizontal="center"/>
    </xf>
    <xf numFmtId="4" fontId="10" fillId="0" borderId="13" xfId="0" applyNumberFormat="1" applyFont="1" applyFill="1" applyBorder="1" applyAlignment="1">
      <alignment horizontal="center"/>
    </xf>
    <xf numFmtId="4" fontId="11" fillId="0" borderId="11" xfId="0" applyNumberFormat="1" applyFont="1" applyFill="1" applyBorder="1" applyAlignment="1" applyProtection="1">
      <alignment horizontal="center"/>
      <protection locked="0"/>
    </xf>
    <xf numFmtId="4" fontId="11" fillId="0" borderId="13" xfId="0" applyNumberFormat="1" applyFont="1" applyFill="1" applyBorder="1" applyAlignment="1" applyProtection="1">
      <alignment horizontal="center"/>
      <protection locked="0"/>
    </xf>
    <xf numFmtId="4" fontId="12" fillId="0" borderId="11" xfId="0" applyNumberFormat="1" applyFont="1" applyFill="1" applyBorder="1" applyAlignment="1" applyProtection="1">
      <alignment horizontal="center"/>
      <protection locked="0"/>
    </xf>
    <xf numFmtId="4" fontId="12" fillId="0" borderId="13" xfId="0" applyNumberFormat="1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0" fontId="16" fillId="0" borderId="14" xfId="0" applyFont="1" applyFill="1" applyBorder="1" applyAlignment="1" applyProtection="1">
      <alignment horizontal="center"/>
      <protection locked="0"/>
    </xf>
    <xf numFmtId="0" fontId="17" fillId="0" borderId="15" xfId="0" applyFont="1" applyFill="1" applyBorder="1" applyAlignment="1" applyProtection="1">
      <alignment horizontal="center"/>
      <protection locked="0"/>
    </xf>
    <xf numFmtId="4" fontId="12" fillId="0" borderId="11" xfId="0" applyNumberFormat="1" applyFont="1" applyFill="1" applyBorder="1" applyAlignment="1" applyProtection="1">
      <alignment horizontal="center"/>
      <protection/>
    </xf>
    <xf numFmtId="4" fontId="12" fillId="0" borderId="13" xfId="0" applyNumberFormat="1" applyFont="1" applyFill="1" applyBorder="1" applyAlignment="1" applyProtection="1">
      <alignment horizontal="center"/>
      <protection/>
    </xf>
    <xf numFmtId="0" fontId="16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  <protection locked="0"/>
    </xf>
    <xf numFmtId="4" fontId="14" fillId="0" borderId="11" xfId="0" applyNumberFormat="1" applyFont="1" applyFill="1" applyBorder="1" applyAlignment="1" applyProtection="1">
      <alignment horizontal="center"/>
      <protection/>
    </xf>
    <xf numFmtId="4" fontId="14" fillId="0" borderId="13" xfId="0" applyNumberFormat="1" applyFont="1" applyFill="1" applyBorder="1" applyAlignment="1" applyProtection="1">
      <alignment horizontal="center"/>
      <protection/>
    </xf>
    <xf numFmtId="4" fontId="9" fillId="0" borderId="11" xfId="0" applyNumberFormat="1" applyFont="1" applyFill="1" applyBorder="1" applyAlignment="1" applyProtection="1">
      <alignment horizontal="center"/>
      <protection/>
    </xf>
    <xf numFmtId="4" fontId="9" fillId="0" borderId="13" xfId="0" applyNumberFormat="1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4" fontId="9" fillId="0" borderId="11" xfId="0" applyNumberFormat="1" applyFont="1" applyFill="1" applyBorder="1" applyAlignment="1" applyProtection="1">
      <alignment horizontal="center" vertical="center" wrapText="1"/>
      <protection/>
    </xf>
    <xf numFmtId="4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>
      <alignment horizontal="left" vertical="center"/>
    </xf>
    <xf numFmtId="4" fontId="7" fillId="0" borderId="11" xfId="0" applyNumberFormat="1" applyFont="1" applyFill="1" applyBorder="1" applyAlignment="1" applyProtection="1">
      <alignment horizontal="center"/>
      <protection/>
    </xf>
    <xf numFmtId="4" fontId="7" fillId="0" borderId="13" xfId="0" applyNumberFormat="1" applyFont="1" applyFill="1" applyBorder="1" applyAlignment="1" applyProtection="1">
      <alignment horizontal="center"/>
      <protection/>
    </xf>
    <xf numFmtId="0" fontId="0" fillId="0" borderId="14" xfId="0" applyFill="1" applyBorder="1" applyAlignment="1">
      <alignment horizontal="center"/>
    </xf>
    <xf numFmtId="0" fontId="13" fillId="33" borderId="0" xfId="0" applyFont="1" applyFill="1" applyAlignment="1" applyProtection="1">
      <alignment horizontal="center"/>
      <protection locked="0"/>
    </xf>
    <xf numFmtId="4" fontId="11" fillId="0" borderId="11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/>
    </xf>
    <xf numFmtId="4" fontId="10" fillId="0" borderId="13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 applyProtection="1">
      <alignment horizontal="center"/>
      <protection/>
    </xf>
    <xf numFmtId="49" fontId="11" fillId="0" borderId="13" xfId="0" applyNumberFormat="1" applyFont="1" applyFill="1" applyBorder="1" applyAlignment="1" applyProtection="1">
      <alignment horizontal="center"/>
      <protection/>
    </xf>
    <xf numFmtId="0" fontId="13" fillId="33" borderId="14" xfId="0" applyFont="1" applyFill="1" applyBorder="1" applyAlignment="1">
      <alignment horizontal="center" wrapText="1"/>
    </xf>
    <xf numFmtId="3" fontId="12" fillId="0" borderId="11" xfId="0" applyNumberFormat="1" applyFont="1" applyFill="1" applyBorder="1" applyAlignment="1" applyProtection="1">
      <alignment horizontal="center"/>
      <protection locked="0"/>
    </xf>
    <xf numFmtId="3" fontId="12" fillId="0" borderId="13" xfId="0" applyNumberFormat="1" applyFont="1" applyFill="1" applyBorder="1" applyAlignment="1" applyProtection="1">
      <alignment horizontal="center"/>
      <protection locked="0"/>
    </xf>
    <xf numFmtId="3" fontId="12" fillId="0" borderId="11" xfId="0" applyNumberFormat="1" applyFont="1" applyFill="1" applyBorder="1" applyAlignment="1" applyProtection="1">
      <alignment horizontal="center"/>
      <protection/>
    </xf>
    <xf numFmtId="3" fontId="12" fillId="0" borderId="13" xfId="0" applyNumberFormat="1" applyFont="1" applyFill="1" applyBorder="1" applyAlignment="1" applyProtection="1">
      <alignment horizontal="center"/>
      <protection/>
    </xf>
    <xf numFmtId="0" fontId="10" fillId="32" borderId="15" xfId="0" applyFont="1" applyFill="1" applyBorder="1" applyAlignment="1" applyProtection="1">
      <alignment horizontal="left"/>
      <protection locked="0"/>
    </xf>
    <xf numFmtId="2" fontId="13" fillId="33" borderId="0" xfId="0" applyNumberFormat="1" applyFont="1" applyFill="1" applyAlignment="1" applyProtection="1">
      <alignment horizontal="center" wrapText="1"/>
      <protection locked="0"/>
    </xf>
    <xf numFmtId="0" fontId="17" fillId="0" borderId="12" xfId="0" applyFont="1" applyFill="1" applyBorder="1" applyAlignment="1" applyProtection="1">
      <alignment horizontal="center"/>
      <protection locked="0"/>
    </xf>
    <xf numFmtId="3" fontId="11" fillId="0" borderId="11" xfId="0" applyNumberFormat="1" applyFont="1" applyFill="1" applyBorder="1" applyAlignment="1">
      <alignment horizontal="center" vertical="center" wrapText="1"/>
    </xf>
    <xf numFmtId="3" fontId="11" fillId="0" borderId="13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 applyProtection="1">
      <alignment horizontal="center"/>
      <protection/>
    </xf>
    <xf numFmtId="4" fontId="11" fillId="0" borderId="13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2:Q448"/>
  <sheetViews>
    <sheetView view="pageBreakPreview" zoomScale="60" zoomScalePageLayoutView="0" workbookViewId="0" topLeftCell="A250">
      <selection activeCell="S183" sqref="S183"/>
    </sheetView>
  </sheetViews>
  <sheetFormatPr defaultColWidth="9.140625" defaultRowHeight="12.75"/>
  <cols>
    <col min="1" max="1" width="17.00390625" style="1" customWidth="1"/>
    <col min="2" max="6" width="9.140625" style="1" customWidth="1"/>
    <col min="7" max="7" width="36.57421875" style="1" customWidth="1"/>
    <col min="8" max="8" width="11.57421875" style="1" customWidth="1"/>
    <col min="9" max="10" width="9.140625" style="1" customWidth="1"/>
    <col min="11" max="11" width="10.57421875" style="1" customWidth="1"/>
    <col min="12" max="12" width="11.7109375" style="1" bestFit="1" customWidth="1"/>
    <col min="13" max="13" width="9.57421875" style="1" customWidth="1"/>
    <col min="14" max="14" width="12.421875" style="5" customWidth="1"/>
    <col min="15" max="15" width="10.57421875" style="1" customWidth="1"/>
    <col min="16" max="16" width="10.140625" style="1" bestFit="1" customWidth="1"/>
    <col min="17" max="17" width="13.00390625" style="1" customWidth="1"/>
    <col min="18" max="16384" width="9.140625" style="1" customWidth="1"/>
  </cols>
  <sheetData>
    <row r="2" spans="1:14" ht="25.5">
      <c r="A2" s="135" t="s">
        <v>188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4" spans="1:14" ht="56.25" customHeight="1">
      <c r="A4" s="27" t="s">
        <v>0</v>
      </c>
      <c r="B4" s="196" t="s">
        <v>1</v>
      </c>
      <c r="C4" s="197"/>
      <c r="D4" s="197"/>
      <c r="E4" s="197"/>
      <c r="F4" s="197"/>
      <c r="G4" s="198"/>
      <c r="H4" s="199" t="s">
        <v>180</v>
      </c>
      <c r="I4" s="200"/>
      <c r="J4" s="191" t="s">
        <v>190</v>
      </c>
      <c r="K4" s="192"/>
      <c r="L4" s="191" t="s">
        <v>191</v>
      </c>
      <c r="M4" s="192"/>
      <c r="N4" s="13" t="s">
        <v>189</v>
      </c>
    </row>
    <row r="5" spans="1:14" ht="30" customHeight="1">
      <c r="A5" s="25">
        <v>1</v>
      </c>
      <c r="B5" s="193">
        <v>2</v>
      </c>
      <c r="C5" s="194"/>
      <c r="D5" s="194"/>
      <c r="E5" s="194"/>
      <c r="F5" s="194"/>
      <c r="G5" s="195"/>
      <c r="H5" s="209">
        <v>3</v>
      </c>
      <c r="I5" s="210"/>
      <c r="J5" s="250">
        <v>4</v>
      </c>
      <c r="K5" s="251"/>
      <c r="L5" s="209">
        <v>5</v>
      </c>
      <c r="M5" s="210"/>
      <c r="N5" s="26">
        <v>6</v>
      </c>
    </row>
    <row r="6" spans="1:14" ht="34.5" customHeight="1">
      <c r="A6" s="188" t="s">
        <v>97</v>
      </c>
      <c r="B6" s="189"/>
      <c r="C6" s="189"/>
      <c r="D6" s="189"/>
      <c r="E6" s="189"/>
      <c r="F6" s="189"/>
      <c r="G6" s="190"/>
      <c r="H6" s="204">
        <v>2614500</v>
      </c>
      <c r="I6" s="205"/>
      <c r="J6" s="204">
        <f>J7+J13+J18+J20</f>
        <v>2694920</v>
      </c>
      <c r="K6" s="205"/>
      <c r="L6" s="204">
        <f>L7+L13+L18+L20</f>
        <v>2498128</v>
      </c>
      <c r="M6" s="205"/>
      <c r="N6" s="24">
        <f>L6/J6*100</f>
        <v>92.69766820536417</v>
      </c>
    </row>
    <row r="7" spans="1:14" ht="34.5" customHeight="1">
      <c r="A7" s="22">
        <v>710000</v>
      </c>
      <c r="B7" s="140" t="s">
        <v>136</v>
      </c>
      <c r="C7" s="141"/>
      <c r="D7" s="141"/>
      <c r="E7" s="141"/>
      <c r="F7" s="141"/>
      <c r="G7" s="142"/>
      <c r="H7" s="204">
        <v>1790000</v>
      </c>
      <c r="I7" s="205"/>
      <c r="J7" s="204">
        <f>J8+J9+J10+J11+J12</f>
        <v>1762865</v>
      </c>
      <c r="K7" s="205"/>
      <c r="L7" s="204">
        <f>L8+L9+L10+L11+L12</f>
        <v>1712807</v>
      </c>
      <c r="M7" s="205"/>
      <c r="N7" s="24">
        <f aca="true" t="shared" si="0" ref="N7:N36">L7/J7*100</f>
        <v>97.16041784254608</v>
      </c>
    </row>
    <row r="8" spans="1:14" ht="34.5" customHeight="1">
      <c r="A8" s="23">
        <v>711000</v>
      </c>
      <c r="B8" s="143" t="s">
        <v>98</v>
      </c>
      <c r="C8" s="144"/>
      <c r="D8" s="144"/>
      <c r="E8" s="144"/>
      <c r="F8" s="144"/>
      <c r="G8" s="145"/>
      <c r="H8" s="57">
        <v>2000</v>
      </c>
      <c r="I8" s="59"/>
      <c r="J8" s="57">
        <v>890</v>
      </c>
      <c r="K8" s="59"/>
      <c r="L8" s="57">
        <v>0</v>
      </c>
      <c r="M8" s="59"/>
      <c r="N8" s="21">
        <f t="shared" si="0"/>
        <v>0</v>
      </c>
    </row>
    <row r="9" spans="1:14" ht="34.5" customHeight="1">
      <c r="A9" s="23">
        <v>713000</v>
      </c>
      <c r="B9" s="143" t="s">
        <v>209</v>
      </c>
      <c r="C9" s="144"/>
      <c r="D9" s="144"/>
      <c r="E9" s="144"/>
      <c r="F9" s="144"/>
      <c r="G9" s="145"/>
      <c r="H9" s="57">
        <v>167200</v>
      </c>
      <c r="I9" s="59"/>
      <c r="J9" s="57">
        <v>141243</v>
      </c>
      <c r="K9" s="59"/>
      <c r="L9" s="57">
        <v>168151</v>
      </c>
      <c r="M9" s="59"/>
      <c r="N9" s="21">
        <f t="shared" si="0"/>
        <v>119.05085561762351</v>
      </c>
    </row>
    <row r="10" spans="1:14" ht="34.5" customHeight="1">
      <c r="A10" s="23">
        <v>714000</v>
      </c>
      <c r="B10" s="143" t="s">
        <v>100</v>
      </c>
      <c r="C10" s="144"/>
      <c r="D10" s="144"/>
      <c r="E10" s="144"/>
      <c r="F10" s="144"/>
      <c r="G10" s="145"/>
      <c r="H10" s="57">
        <v>85500</v>
      </c>
      <c r="I10" s="59"/>
      <c r="J10" s="57">
        <v>73269</v>
      </c>
      <c r="K10" s="59"/>
      <c r="L10" s="57">
        <v>57788</v>
      </c>
      <c r="M10" s="59"/>
      <c r="N10" s="21">
        <f t="shared" si="0"/>
        <v>78.87100956748421</v>
      </c>
    </row>
    <row r="11" spans="1:14" ht="34.5" customHeight="1">
      <c r="A11" s="23">
        <v>715000</v>
      </c>
      <c r="B11" s="143" t="s">
        <v>101</v>
      </c>
      <c r="C11" s="144"/>
      <c r="D11" s="144"/>
      <c r="E11" s="144"/>
      <c r="F11" s="144"/>
      <c r="G11" s="145"/>
      <c r="H11" s="186">
        <v>300</v>
      </c>
      <c r="I11" s="187"/>
      <c r="J11" s="186">
        <v>706</v>
      </c>
      <c r="K11" s="187"/>
      <c r="L11" s="186">
        <v>260</v>
      </c>
      <c r="M11" s="187"/>
      <c r="N11" s="21">
        <f t="shared" si="0"/>
        <v>36.827195467422094</v>
      </c>
    </row>
    <row r="12" spans="1:14" ht="34.5" customHeight="1">
      <c r="A12" s="23">
        <v>717000</v>
      </c>
      <c r="B12" s="143" t="s">
        <v>103</v>
      </c>
      <c r="C12" s="144"/>
      <c r="D12" s="144"/>
      <c r="E12" s="144"/>
      <c r="F12" s="144"/>
      <c r="G12" s="145"/>
      <c r="H12" s="213">
        <v>1535000</v>
      </c>
      <c r="I12" s="214"/>
      <c r="J12" s="213">
        <v>1546757</v>
      </c>
      <c r="K12" s="214"/>
      <c r="L12" s="57">
        <v>1486608</v>
      </c>
      <c r="M12" s="59"/>
      <c r="N12" s="21">
        <f t="shared" si="0"/>
        <v>96.11128315566052</v>
      </c>
    </row>
    <row r="13" spans="1:14" ht="34.5" customHeight="1">
      <c r="A13" s="22">
        <v>720000</v>
      </c>
      <c r="B13" s="140" t="s">
        <v>137</v>
      </c>
      <c r="C13" s="141"/>
      <c r="D13" s="141"/>
      <c r="E13" s="141"/>
      <c r="F13" s="141"/>
      <c r="G13" s="142"/>
      <c r="H13" s="116">
        <v>597500</v>
      </c>
      <c r="I13" s="118"/>
      <c r="J13" s="116">
        <f>J14+J15+J16+J17</f>
        <v>491738</v>
      </c>
      <c r="K13" s="118"/>
      <c r="L13" s="116">
        <f>L14+L15+L16+L17</f>
        <v>461950</v>
      </c>
      <c r="M13" s="118"/>
      <c r="N13" s="24">
        <f t="shared" si="0"/>
        <v>93.94230260829954</v>
      </c>
    </row>
    <row r="14" spans="1:14" ht="34.5" customHeight="1">
      <c r="A14" s="23">
        <v>721000</v>
      </c>
      <c r="B14" s="143" t="s">
        <v>210</v>
      </c>
      <c r="C14" s="144"/>
      <c r="D14" s="144"/>
      <c r="E14" s="144"/>
      <c r="F14" s="144"/>
      <c r="G14" s="145"/>
      <c r="H14" s="57">
        <v>90300</v>
      </c>
      <c r="I14" s="59"/>
      <c r="J14" s="57">
        <v>86057</v>
      </c>
      <c r="K14" s="59"/>
      <c r="L14" s="57">
        <v>90070</v>
      </c>
      <c r="M14" s="59"/>
      <c r="N14" s="21">
        <f t="shared" si="0"/>
        <v>104.66318835190629</v>
      </c>
    </row>
    <row r="15" spans="1:14" ht="34.5" customHeight="1">
      <c r="A15" s="23">
        <v>722000</v>
      </c>
      <c r="B15" s="143" t="s">
        <v>105</v>
      </c>
      <c r="C15" s="144"/>
      <c r="D15" s="144"/>
      <c r="E15" s="144"/>
      <c r="F15" s="144"/>
      <c r="G15" s="145"/>
      <c r="H15" s="57">
        <v>480200</v>
      </c>
      <c r="I15" s="59"/>
      <c r="J15" s="57">
        <v>382638</v>
      </c>
      <c r="K15" s="59"/>
      <c r="L15" s="57">
        <v>359878</v>
      </c>
      <c r="M15" s="59"/>
      <c r="N15" s="21">
        <f t="shared" si="0"/>
        <v>94.05181921293756</v>
      </c>
    </row>
    <row r="16" spans="1:14" ht="34.5" customHeight="1">
      <c r="A16" s="23">
        <v>723000</v>
      </c>
      <c r="B16" s="143" t="s">
        <v>106</v>
      </c>
      <c r="C16" s="144"/>
      <c r="D16" s="144"/>
      <c r="E16" s="144"/>
      <c r="F16" s="144"/>
      <c r="G16" s="145"/>
      <c r="H16" s="57">
        <v>2000</v>
      </c>
      <c r="I16" s="59"/>
      <c r="J16" s="57">
        <v>950</v>
      </c>
      <c r="K16" s="59"/>
      <c r="L16" s="57">
        <v>215</v>
      </c>
      <c r="M16" s="59"/>
      <c r="N16" s="21">
        <f t="shared" si="0"/>
        <v>22.63157894736842</v>
      </c>
    </row>
    <row r="17" spans="1:14" ht="34.5" customHeight="1">
      <c r="A17" s="23">
        <v>729000</v>
      </c>
      <c r="B17" s="143" t="s">
        <v>107</v>
      </c>
      <c r="C17" s="144"/>
      <c r="D17" s="144"/>
      <c r="E17" s="144"/>
      <c r="F17" s="144"/>
      <c r="G17" s="145"/>
      <c r="H17" s="57">
        <v>25000</v>
      </c>
      <c r="I17" s="59"/>
      <c r="J17" s="57">
        <v>22093</v>
      </c>
      <c r="K17" s="59"/>
      <c r="L17" s="57">
        <v>11787</v>
      </c>
      <c r="M17" s="59"/>
      <c r="N17" s="21">
        <f t="shared" si="0"/>
        <v>53.35174037025302</v>
      </c>
    </row>
    <row r="18" spans="1:14" ht="34.5" customHeight="1">
      <c r="A18" s="22">
        <v>730000</v>
      </c>
      <c r="B18" s="140" t="s">
        <v>138</v>
      </c>
      <c r="C18" s="141"/>
      <c r="D18" s="141"/>
      <c r="E18" s="141"/>
      <c r="F18" s="141"/>
      <c r="G18" s="142"/>
      <c r="H18" s="116">
        <v>7000</v>
      </c>
      <c r="I18" s="118"/>
      <c r="J18" s="116">
        <f>J19</f>
        <v>139472</v>
      </c>
      <c r="K18" s="118"/>
      <c r="L18" s="116">
        <f>L19</f>
        <v>97772</v>
      </c>
      <c r="M18" s="118"/>
      <c r="N18" s="24">
        <f t="shared" si="0"/>
        <v>70.10152575427327</v>
      </c>
    </row>
    <row r="19" spans="1:14" ht="34.5" customHeight="1">
      <c r="A19" s="23">
        <v>731000</v>
      </c>
      <c r="B19" s="143" t="s">
        <v>183</v>
      </c>
      <c r="C19" s="144"/>
      <c r="D19" s="144"/>
      <c r="E19" s="144"/>
      <c r="F19" s="144"/>
      <c r="G19" s="145"/>
      <c r="H19" s="57">
        <v>7000</v>
      </c>
      <c r="I19" s="59"/>
      <c r="J19" s="57">
        <v>139472</v>
      </c>
      <c r="K19" s="59"/>
      <c r="L19" s="57">
        <v>97772</v>
      </c>
      <c r="M19" s="59"/>
      <c r="N19" s="21">
        <f t="shared" si="0"/>
        <v>70.10152575427327</v>
      </c>
    </row>
    <row r="20" spans="1:14" ht="34.5" customHeight="1">
      <c r="A20" s="22">
        <v>780000</v>
      </c>
      <c r="B20" s="140" t="s">
        <v>108</v>
      </c>
      <c r="C20" s="141"/>
      <c r="D20" s="141"/>
      <c r="E20" s="141"/>
      <c r="F20" s="141"/>
      <c r="G20" s="142"/>
      <c r="H20" s="182">
        <v>220000</v>
      </c>
      <c r="I20" s="183"/>
      <c r="J20" s="182">
        <f>J21</f>
        <v>300845</v>
      </c>
      <c r="K20" s="183"/>
      <c r="L20" s="182">
        <f>L21+L22</f>
        <v>225599</v>
      </c>
      <c r="M20" s="183"/>
      <c r="N20" s="24">
        <f t="shared" si="0"/>
        <v>74.988449201416</v>
      </c>
    </row>
    <row r="21" spans="1:14" ht="34.5" customHeight="1">
      <c r="A21" s="23">
        <v>787000</v>
      </c>
      <c r="B21" s="143" t="s">
        <v>201</v>
      </c>
      <c r="C21" s="144"/>
      <c r="D21" s="144"/>
      <c r="E21" s="144"/>
      <c r="F21" s="144"/>
      <c r="G21" s="145"/>
      <c r="H21" s="184">
        <v>220000</v>
      </c>
      <c r="I21" s="185"/>
      <c r="J21" s="184">
        <v>300845</v>
      </c>
      <c r="K21" s="185"/>
      <c r="L21" s="184">
        <v>192396</v>
      </c>
      <c r="M21" s="185"/>
      <c r="N21" s="21">
        <f t="shared" si="0"/>
        <v>63.95186890259104</v>
      </c>
    </row>
    <row r="22" spans="1:14" ht="34.5" customHeight="1">
      <c r="A22" s="23">
        <v>787000</v>
      </c>
      <c r="B22" s="143" t="s">
        <v>202</v>
      </c>
      <c r="C22" s="144"/>
      <c r="D22" s="144"/>
      <c r="E22" s="144"/>
      <c r="F22" s="144"/>
      <c r="G22" s="145"/>
      <c r="H22" s="186">
        <v>0</v>
      </c>
      <c r="I22" s="187"/>
      <c r="J22" s="186">
        <v>0</v>
      </c>
      <c r="K22" s="187"/>
      <c r="L22" s="57">
        <v>33203</v>
      </c>
      <c r="M22" s="59"/>
      <c r="N22" s="21">
        <v>0</v>
      </c>
    </row>
    <row r="23" spans="1:14" ht="34.5" customHeight="1">
      <c r="A23" s="140" t="s">
        <v>109</v>
      </c>
      <c r="B23" s="141"/>
      <c r="C23" s="141"/>
      <c r="D23" s="141"/>
      <c r="E23" s="141"/>
      <c r="F23" s="141"/>
      <c r="G23" s="142"/>
      <c r="H23" s="204">
        <v>2176770</v>
      </c>
      <c r="I23" s="205"/>
      <c r="J23" s="204">
        <f>J24+J34+J32</f>
        <v>2221596</v>
      </c>
      <c r="K23" s="205"/>
      <c r="L23" s="204">
        <f>L24+L34+L32</f>
        <v>2214726</v>
      </c>
      <c r="M23" s="205"/>
      <c r="N23" s="14">
        <f t="shared" si="0"/>
        <v>99.6907628569731</v>
      </c>
    </row>
    <row r="24" spans="1:14" ht="34.5" customHeight="1">
      <c r="A24" s="22">
        <v>410000</v>
      </c>
      <c r="B24" s="140" t="s">
        <v>139</v>
      </c>
      <c r="C24" s="141"/>
      <c r="D24" s="141"/>
      <c r="E24" s="141"/>
      <c r="F24" s="141"/>
      <c r="G24" s="142"/>
      <c r="H24" s="204">
        <v>2176755</v>
      </c>
      <c r="I24" s="205"/>
      <c r="J24" s="204">
        <f>J25+J26+J27+J28+J29+J30+J31</f>
        <v>2221596</v>
      </c>
      <c r="K24" s="205"/>
      <c r="L24" s="204">
        <f>L25+L26+L27+L28+L29+L30+L31</f>
        <v>2214726</v>
      </c>
      <c r="M24" s="205"/>
      <c r="N24" s="14">
        <f t="shared" si="0"/>
        <v>99.6907628569731</v>
      </c>
    </row>
    <row r="25" spans="1:14" ht="34.5" customHeight="1">
      <c r="A25" s="23">
        <v>411000</v>
      </c>
      <c r="B25" s="143" t="s">
        <v>3</v>
      </c>
      <c r="C25" s="144"/>
      <c r="D25" s="144"/>
      <c r="E25" s="144"/>
      <c r="F25" s="144"/>
      <c r="G25" s="145"/>
      <c r="H25" s="57">
        <v>907860</v>
      </c>
      <c r="I25" s="59"/>
      <c r="J25" s="57">
        <v>914079</v>
      </c>
      <c r="K25" s="59"/>
      <c r="L25" s="57">
        <f>L137</f>
        <v>905288</v>
      </c>
      <c r="M25" s="59"/>
      <c r="N25" s="21">
        <f t="shared" si="0"/>
        <v>99.03826693316442</v>
      </c>
    </row>
    <row r="26" spans="1:14" ht="34.5" customHeight="1">
      <c r="A26" s="23">
        <v>412000</v>
      </c>
      <c r="B26" s="143" t="s">
        <v>110</v>
      </c>
      <c r="C26" s="144"/>
      <c r="D26" s="144"/>
      <c r="E26" s="144"/>
      <c r="F26" s="144"/>
      <c r="G26" s="145"/>
      <c r="H26" s="57">
        <v>484395</v>
      </c>
      <c r="I26" s="59"/>
      <c r="J26" s="57">
        <v>557670</v>
      </c>
      <c r="K26" s="59"/>
      <c r="L26" s="57">
        <f>L142</f>
        <v>518799</v>
      </c>
      <c r="M26" s="59"/>
      <c r="N26" s="21">
        <f t="shared" si="0"/>
        <v>93.02974877615794</v>
      </c>
    </row>
    <row r="27" spans="1:14" ht="34.5" customHeight="1">
      <c r="A27" s="23">
        <v>413000</v>
      </c>
      <c r="B27" s="143" t="s">
        <v>4</v>
      </c>
      <c r="C27" s="144"/>
      <c r="D27" s="144"/>
      <c r="E27" s="144"/>
      <c r="F27" s="144"/>
      <c r="G27" s="145"/>
      <c r="H27" s="57">
        <v>102200</v>
      </c>
      <c r="I27" s="59"/>
      <c r="J27" s="57">
        <v>121910</v>
      </c>
      <c r="K27" s="59"/>
      <c r="L27" s="57">
        <f>L152</f>
        <v>74348</v>
      </c>
      <c r="M27" s="59"/>
      <c r="N27" s="21">
        <f t="shared" si="0"/>
        <v>60.985973258961536</v>
      </c>
    </row>
    <row r="28" spans="1:14" ht="34.5" customHeight="1">
      <c r="A28" s="23">
        <v>415000</v>
      </c>
      <c r="B28" s="143" t="s">
        <v>2</v>
      </c>
      <c r="C28" s="144"/>
      <c r="D28" s="144"/>
      <c r="E28" s="144"/>
      <c r="F28" s="144"/>
      <c r="G28" s="145"/>
      <c r="H28" s="57">
        <v>241000</v>
      </c>
      <c r="I28" s="59"/>
      <c r="J28" s="57">
        <v>261580</v>
      </c>
      <c r="K28" s="59"/>
      <c r="L28" s="57">
        <f>L156</f>
        <v>271019</v>
      </c>
      <c r="M28" s="59"/>
      <c r="N28" s="21">
        <f t="shared" si="0"/>
        <v>103.60845630399878</v>
      </c>
    </row>
    <row r="29" spans="1:14" ht="34.5" customHeight="1">
      <c r="A29" s="23">
        <v>416000</v>
      </c>
      <c r="B29" s="201" t="s">
        <v>211</v>
      </c>
      <c r="C29" s="202"/>
      <c r="D29" s="202"/>
      <c r="E29" s="202"/>
      <c r="F29" s="202"/>
      <c r="G29" s="203"/>
      <c r="H29" s="57">
        <v>396200</v>
      </c>
      <c r="I29" s="59"/>
      <c r="J29" s="57">
        <v>366357</v>
      </c>
      <c r="K29" s="59"/>
      <c r="L29" s="57">
        <f>L158</f>
        <v>399396</v>
      </c>
      <c r="M29" s="59"/>
      <c r="N29" s="21">
        <f t="shared" si="0"/>
        <v>109.01825268795191</v>
      </c>
    </row>
    <row r="30" spans="1:14" ht="34.5" customHeight="1">
      <c r="A30" s="23">
        <v>418000</v>
      </c>
      <c r="B30" s="206" t="s">
        <v>212</v>
      </c>
      <c r="C30" s="207"/>
      <c r="D30" s="207"/>
      <c r="E30" s="207"/>
      <c r="F30" s="207"/>
      <c r="G30" s="208"/>
      <c r="H30" s="57">
        <v>14100</v>
      </c>
      <c r="I30" s="59"/>
      <c r="J30" s="57">
        <v>0</v>
      </c>
      <c r="K30" s="59"/>
      <c r="L30" s="57">
        <f>L161</f>
        <v>15348</v>
      </c>
      <c r="M30" s="59"/>
      <c r="N30" s="21">
        <v>0</v>
      </c>
    </row>
    <row r="31" spans="1:14" ht="34.5" customHeight="1">
      <c r="A31" s="23">
        <v>419000</v>
      </c>
      <c r="B31" s="143" t="s">
        <v>74</v>
      </c>
      <c r="C31" s="144"/>
      <c r="D31" s="144"/>
      <c r="E31" s="144"/>
      <c r="F31" s="144"/>
      <c r="G31" s="145"/>
      <c r="H31" s="57">
        <v>31000</v>
      </c>
      <c r="I31" s="59"/>
      <c r="J31" s="57">
        <v>0</v>
      </c>
      <c r="K31" s="59"/>
      <c r="L31" s="57">
        <f>L163</f>
        <v>30528</v>
      </c>
      <c r="M31" s="59"/>
      <c r="N31" s="21">
        <v>0</v>
      </c>
    </row>
    <row r="32" spans="1:14" ht="34.5" customHeight="1">
      <c r="A32" s="22">
        <v>480000</v>
      </c>
      <c r="B32" s="188" t="s">
        <v>213</v>
      </c>
      <c r="C32" s="189"/>
      <c r="D32" s="189"/>
      <c r="E32" s="189"/>
      <c r="F32" s="189"/>
      <c r="G32" s="190"/>
      <c r="H32" s="78">
        <v>15</v>
      </c>
      <c r="I32" s="80"/>
      <c r="J32" s="116">
        <f>J33</f>
        <v>0</v>
      </c>
      <c r="K32" s="118"/>
      <c r="L32" s="116">
        <f>L33</f>
        <v>0</v>
      </c>
      <c r="M32" s="118"/>
      <c r="N32" s="24">
        <v>0</v>
      </c>
    </row>
    <row r="33" spans="1:14" ht="34.5" customHeight="1">
      <c r="A33" s="23">
        <v>487000</v>
      </c>
      <c r="B33" s="143" t="s">
        <v>111</v>
      </c>
      <c r="C33" s="144"/>
      <c r="D33" s="144"/>
      <c r="E33" s="144"/>
      <c r="F33" s="144"/>
      <c r="G33" s="145"/>
      <c r="H33" s="186">
        <v>15</v>
      </c>
      <c r="I33" s="187"/>
      <c r="J33" s="186">
        <v>0</v>
      </c>
      <c r="K33" s="187"/>
      <c r="L33" s="57">
        <f>L169</f>
        <v>0</v>
      </c>
      <c r="M33" s="59"/>
      <c r="N33" s="21">
        <v>0</v>
      </c>
    </row>
    <row r="34" spans="1:14" ht="34.5" customHeight="1">
      <c r="A34" s="23" t="s">
        <v>7</v>
      </c>
      <c r="B34" s="140" t="s">
        <v>8</v>
      </c>
      <c r="C34" s="141"/>
      <c r="D34" s="141"/>
      <c r="E34" s="141"/>
      <c r="F34" s="141"/>
      <c r="G34" s="142"/>
      <c r="H34" s="116">
        <v>0</v>
      </c>
      <c r="I34" s="118"/>
      <c r="J34" s="116">
        <f>J171</f>
        <v>0</v>
      </c>
      <c r="K34" s="118"/>
      <c r="L34" s="116">
        <f>L171</f>
        <v>0</v>
      </c>
      <c r="M34" s="118"/>
      <c r="N34" s="24">
        <v>0</v>
      </c>
    </row>
    <row r="35" spans="1:14" ht="34.5" customHeight="1">
      <c r="A35" s="23"/>
      <c r="B35" s="140" t="s">
        <v>112</v>
      </c>
      <c r="C35" s="141"/>
      <c r="D35" s="141"/>
      <c r="E35" s="141"/>
      <c r="F35" s="141"/>
      <c r="G35" s="142"/>
      <c r="H35" s="116">
        <v>437730</v>
      </c>
      <c r="I35" s="118"/>
      <c r="J35" s="116">
        <f>J6-J23</f>
        <v>473324</v>
      </c>
      <c r="K35" s="118"/>
      <c r="L35" s="116">
        <f>L6-L23</f>
        <v>283402</v>
      </c>
      <c r="M35" s="118"/>
      <c r="N35" s="24">
        <f t="shared" si="0"/>
        <v>59.87484260253019</v>
      </c>
    </row>
    <row r="36" spans="1:14" ht="34.5" customHeight="1">
      <c r="A36" s="23"/>
      <c r="B36" s="140" t="s">
        <v>113</v>
      </c>
      <c r="C36" s="141"/>
      <c r="D36" s="141"/>
      <c r="E36" s="141"/>
      <c r="F36" s="141"/>
      <c r="G36" s="142"/>
      <c r="H36" s="116">
        <v>-190420</v>
      </c>
      <c r="I36" s="118"/>
      <c r="J36" s="116">
        <f>J39+J42-J43-J47</f>
        <v>-318007</v>
      </c>
      <c r="K36" s="118"/>
      <c r="L36" s="204">
        <f>L39+L42-L43-L47</f>
        <v>-1089655</v>
      </c>
      <c r="M36" s="205"/>
      <c r="N36" s="24">
        <f t="shared" si="0"/>
        <v>342.6512623935951</v>
      </c>
    </row>
    <row r="37" spans="1:14" ht="56.25" customHeight="1">
      <c r="A37" s="27" t="s">
        <v>0</v>
      </c>
      <c r="B37" s="97" t="s">
        <v>1</v>
      </c>
      <c r="C37" s="98"/>
      <c r="D37" s="98"/>
      <c r="E37" s="98"/>
      <c r="F37" s="98"/>
      <c r="G37" s="99"/>
      <c r="H37" s="177" t="s">
        <v>180</v>
      </c>
      <c r="I37" s="178"/>
      <c r="J37" s="168" t="s">
        <v>190</v>
      </c>
      <c r="K37" s="169"/>
      <c r="L37" s="168" t="s">
        <v>191</v>
      </c>
      <c r="M37" s="169"/>
      <c r="N37" s="13" t="s">
        <v>189</v>
      </c>
    </row>
    <row r="38" spans="1:14" ht="30" customHeight="1">
      <c r="A38" s="28">
        <v>1</v>
      </c>
      <c r="B38" s="97">
        <v>2</v>
      </c>
      <c r="C38" s="98"/>
      <c r="D38" s="98"/>
      <c r="E38" s="98"/>
      <c r="F38" s="98"/>
      <c r="G38" s="99"/>
      <c r="H38" s="111">
        <v>3</v>
      </c>
      <c r="I38" s="112"/>
      <c r="J38" s="211">
        <v>4</v>
      </c>
      <c r="K38" s="212"/>
      <c r="L38" s="111">
        <v>5</v>
      </c>
      <c r="M38" s="112"/>
      <c r="N38" s="29">
        <v>6</v>
      </c>
    </row>
    <row r="39" spans="1:14" ht="34.5" customHeight="1">
      <c r="A39" s="22">
        <v>810000</v>
      </c>
      <c r="B39" s="140" t="s">
        <v>114</v>
      </c>
      <c r="C39" s="141"/>
      <c r="D39" s="141"/>
      <c r="E39" s="141"/>
      <c r="F39" s="141"/>
      <c r="G39" s="142"/>
      <c r="H39" s="116">
        <v>70000</v>
      </c>
      <c r="I39" s="118"/>
      <c r="J39" s="116">
        <f>J41+J40</f>
        <v>0</v>
      </c>
      <c r="K39" s="118"/>
      <c r="L39" s="116">
        <f>L41+L40</f>
        <v>18919</v>
      </c>
      <c r="M39" s="118"/>
      <c r="N39" s="24">
        <v>0</v>
      </c>
    </row>
    <row r="40" spans="1:14" ht="34.5" customHeight="1">
      <c r="A40" s="23">
        <v>811000</v>
      </c>
      <c r="B40" s="143" t="s">
        <v>115</v>
      </c>
      <c r="C40" s="144"/>
      <c r="D40" s="144"/>
      <c r="E40" s="144"/>
      <c r="F40" s="144"/>
      <c r="G40" s="145"/>
      <c r="H40" s="186">
        <v>0</v>
      </c>
      <c r="I40" s="187"/>
      <c r="J40" s="186">
        <v>0</v>
      </c>
      <c r="K40" s="187"/>
      <c r="L40" s="186">
        <v>1999</v>
      </c>
      <c r="M40" s="187"/>
      <c r="N40" s="21">
        <v>0</v>
      </c>
    </row>
    <row r="41" spans="1:14" ht="34.5" customHeight="1">
      <c r="A41" s="23">
        <v>813000</v>
      </c>
      <c r="B41" s="143" t="s">
        <v>117</v>
      </c>
      <c r="C41" s="144"/>
      <c r="D41" s="144"/>
      <c r="E41" s="144"/>
      <c r="F41" s="144"/>
      <c r="G41" s="145"/>
      <c r="H41" s="57">
        <v>70000</v>
      </c>
      <c r="I41" s="59"/>
      <c r="J41" s="57">
        <v>0</v>
      </c>
      <c r="K41" s="59"/>
      <c r="L41" s="57">
        <v>16920</v>
      </c>
      <c r="M41" s="59"/>
      <c r="N41" s="21">
        <v>0</v>
      </c>
    </row>
    <row r="42" spans="1:14" ht="34.5" customHeight="1">
      <c r="A42" s="22">
        <v>880000</v>
      </c>
      <c r="B42" s="140" t="s">
        <v>140</v>
      </c>
      <c r="C42" s="141"/>
      <c r="D42" s="141"/>
      <c r="E42" s="141"/>
      <c r="F42" s="141"/>
      <c r="G42" s="142"/>
      <c r="H42" s="78">
        <v>0</v>
      </c>
      <c r="I42" s="80"/>
      <c r="J42" s="78">
        <v>0</v>
      </c>
      <c r="K42" s="80"/>
      <c r="L42" s="78">
        <v>0</v>
      </c>
      <c r="M42" s="80"/>
      <c r="N42" s="24">
        <v>0</v>
      </c>
    </row>
    <row r="43" spans="1:14" ht="34.5" customHeight="1">
      <c r="A43" s="22">
        <v>510000</v>
      </c>
      <c r="B43" s="140" t="s">
        <v>120</v>
      </c>
      <c r="C43" s="141"/>
      <c r="D43" s="141"/>
      <c r="E43" s="141"/>
      <c r="F43" s="141"/>
      <c r="G43" s="142"/>
      <c r="H43" s="116">
        <v>260420</v>
      </c>
      <c r="I43" s="118"/>
      <c r="J43" s="116">
        <f>J44</f>
        <v>318007</v>
      </c>
      <c r="K43" s="118"/>
      <c r="L43" s="116">
        <f>L44+L45+L46</f>
        <v>1108574</v>
      </c>
      <c r="M43" s="118"/>
      <c r="N43" s="24">
        <f>L43/J43*100</f>
        <v>348.60050250466185</v>
      </c>
    </row>
    <row r="44" spans="1:14" ht="34.5" customHeight="1">
      <c r="A44" s="23">
        <v>511000</v>
      </c>
      <c r="B44" s="143" t="s">
        <v>203</v>
      </c>
      <c r="C44" s="144"/>
      <c r="D44" s="144"/>
      <c r="E44" s="144"/>
      <c r="F44" s="144"/>
      <c r="G44" s="145"/>
      <c r="H44" s="57">
        <v>260420</v>
      </c>
      <c r="I44" s="59"/>
      <c r="J44" s="57">
        <v>318007</v>
      </c>
      <c r="K44" s="59"/>
      <c r="L44" s="57">
        <f>L176+L179</f>
        <v>259939</v>
      </c>
      <c r="M44" s="59"/>
      <c r="N44" s="21">
        <f>L44/J44*100</f>
        <v>81.74002459065366</v>
      </c>
    </row>
    <row r="45" spans="1:14" ht="34.5" customHeight="1">
      <c r="A45" s="23">
        <v>511000</v>
      </c>
      <c r="B45" s="143" t="s">
        <v>204</v>
      </c>
      <c r="C45" s="144"/>
      <c r="D45" s="144"/>
      <c r="E45" s="144"/>
      <c r="F45" s="144"/>
      <c r="G45" s="145"/>
      <c r="H45" s="186">
        <v>0</v>
      </c>
      <c r="I45" s="187"/>
      <c r="J45" s="186">
        <v>0</v>
      </c>
      <c r="K45" s="187"/>
      <c r="L45" s="57">
        <f>L177</f>
        <v>76644</v>
      </c>
      <c r="M45" s="187"/>
      <c r="N45" s="21">
        <v>0</v>
      </c>
    </row>
    <row r="46" spans="1:14" ht="34.5" customHeight="1">
      <c r="A46" s="23">
        <v>511000</v>
      </c>
      <c r="B46" s="143" t="s">
        <v>205</v>
      </c>
      <c r="C46" s="144"/>
      <c r="D46" s="144"/>
      <c r="E46" s="144"/>
      <c r="F46" s="144"/>
      <c r="G46" s="145"/>
      <c r="H46" s="186">
        <v>0</v>
      </c>
      <c r="I46" s="187"/>
      <c r="J46" s="186">
        <v>0</v>
      </c>
      <c r="K46" s="187"/>
      <c r="L46" s="57">
        <f>L178</f>
        <v>771991</v>
      </c>
      <c r="M46" s="187"/>
      <c r="N46" s="21">
        <v>0</v>
      </c>
    </row>
    <row r="47" spans="1:14" ht="45.75" customHeight="1">
      <c r="A47" s="22">
        <v>580000</v>
      </c>
      <c r="B47" s="170" t="s">
        <v>214</v>
      </c>
      <c r="C47" s="171"/>
      <c r="D47" s="171"/>
      <c r="E47" s="171"/>
      <c r="F47" s="171"/>
      <c r="G47" s="172"/>
      <c r="H47" s="78">
        <v>0</v>
      </c>
      <c r="I47" s="80"/>
      <c r="J47" s="78">
        <v>0</v>
      </c>
      <c r="K47" s="80"/>
      <c r="L47" s="78">
        <v>0</v>
      </c>
      <c r="M47" s="80"/>
      <c r="N47" s="21">
        <v>0</v>
      </c>
    </row>
    <row r="48" spans="1:14" ht="34.5" customHeight="1">
      <c r="A48" s="23"/>
      <c r="B48" s="140" t="s">
        <v>121</v>
      </c>
      <c r="C48" s="141"/>
      <c r="D48" s="141"/>
      <c r="E48" s="141"/>
      <c r="F48" s="141"/>
      <c r="G48" s="142"/>
      <c r="H48" s="116">
        <v>247310</v>
      </c>
      <c r="I48" s="118"/>
      <c r="J48" s="116">
        <f>J35+J36</f>
        <v>155317</v>
      </c>
      <c r="K48" s="118"/>
      <c r="L48" s="116">
        <f>L35+L36</f>
        <v>-806253</v>
      </c>
      <c r="M48" s="118"/>
      <c r="N48" s="24">
        <f>L48/J48*100</f>
        <v>-519.1015793506184</v>
      </c>
    </row>
    <row r="49" spans="1:14" ht="34.5" customHeight="1">
      <c r="A49" s="23"/>
      <c r="B49" s="140" t="s">
        <v>122</v>
      </c>
      <c r="C49" s="141"/>
      <c r="D49" s="141"/>
      <c r="E49" s="141"/>
      <c r="F49" s="141"/>
      <c r="G49" s="142"/>
      <c r="H49" s="116">
        <v>-247310</v>
      </c>
      <c r="I49" s="118"/>
      <c r="J49" s="116">
        <f>J50+J55+J62+J68</f>
        <v>-264313</v>
      </c>
      <c r="K49" s="118"/>
      <c r="L49" s="116">
        <f>L50+L55+L62+L68</f>
        <v>527072</v>
      </c>
      <c r="M49" s="118"/>
      <c r="N49" s="24">
        <f>L49/J49*100</f>
        <v>-199.41206070076007</v>
      </c>
    </row>
    <row r="50" spans="1:14" ht="34.5" customHeight="1">
      <c r="A50" s="23"/>
      <c r="B50" s="140" t="s">
        <v>123</v>
      </c>
      <c r="C50" s="141"/>
      <c r="D50" s="141"/>
      <c r="E50" s="141"/>
      <c r="F50" s="141"/>
      <c r="G50" s="142"/>
      <c r="H50" s="116">
        <v>-4700</v>
      </c>
      <c r="I50" s="118"/>
      <c r="J50" s="116">
        <f>J51-J53</f>
        <v>1450</v>
      </c>
      <c r="K50" s="118"/>
      <c r="L50" s="116">
        <f>L51-L53</f>
        <v>-4250</v>
      </c>
      <c r="M50" s="118"/>
      <c r="N50" s="24">
        <f>L50/J50*100</f>
        <v>-293.10344827586204</v>
      </c>
    </row>
    <row r="51" spans="1:14" ht="34.5" customHeight="1">
      <c r="A51" s="22">
        <v>910000</v>
      </c>
      <c r="B51" s="140" t="s">
        <v>124</v>
      </c>
      <c r="C51" s="141"/>
      <c r="D51" s="141"/>
      <c r="E51" s="141"/>
      <c r="F51" s="141"/>
      <c r="G51" s="142"/>
      <c r="H51" s="78">
        <v>0</v>
      </c>
      <c r="I51" s="80"/>
      <c r="J51" s="78">
        <f>J52</f>
        <v>1450</v>
      </c>
      <c r="K51" s="80"/>
      <c r="L51" s="78">
        <f>L52</f>
        <v>450</v>
      </c>
      <c r="M51" s="80"/>
      <c r="N51" s="24">
        <f>L51/J51*100</f>
        <v>31.03448275862069</v>
      </c>
    </row>
    <row r="52" spans="1:14" ht="34.5" customHeight="1">
      <c r="A52" s="23">
        <v>911000</v>
      </c>
      <c r="B52" s="143" t="s">
        <v>13</v>
      </c>
      <c r="C52" s="144"/>
      <c r="D52" s="144"/>
      <c r="E52" s="144"/>
      <c r="F52" s="144"/>
      <c r="G52" s="145"/>
      <c r="H52" s="186">
        <v>0</v>
      </c>
      <c r="I52" s="187"/>
      <c r="J52" s="186">
        <v>1450</v>
      </c>
      <c r="K52" s="187"/>
      <c r="L52" s="186">
        <v>450</v>
      </c>
      <c r="M52" s="187"/>
      <c r="N52" s="21">
        <f>L52/J52*100</f>
        <v>31.03448275862069</v>
      </c>
    </row>
    <row r="53" spans="1:14" ht="34.5" customHeight="1">
      <c r="A53" s="22">
        <v>610000</v>
      </c>
      <c r="B53" s="140" t="s">
        <v>125</v>
      </c>
      <c r="C53" s="141"/>
      <c r="D53" s="141"/>
      <c r="E53" s="141"/>
      <c r="F53" s="141"/>
      <c r="G53" s="142"/>
      <c r="H53" s="116">
        <v>4700</v>
      </c>
      <c r="I53" s="118"/>
      <c r="J53" s="116">
        <f>J54</f>
        <v>0</v>
      </c>
      <c r="K53" s="118"/>
      <c r="L53" s="116">
        <f>L54</f>
        <v>4700</v>
      </c>
      <c r="M53" s="118"/>
      <c r="N53" s="24">
        <v>0</v>
      </c>
    </row>
    <row r="54" spans="1:14" ht="34.5" customHeight="1">
      <c r="A54" s="23">
        <v>611000</v>
      </c>
      <c r="B54" s="143" t="s">
        <v>14</v>
      </c>
      <c r="C54" s="144"/>
      <c r="D54" s="144"/>
      <c r="E54" s="144"/>
      <c r="F54" s="144"/>
      <c r="G54" s="145"/>
      <c r="H54" s="57">
        <v>4700</v>
      </c>
      <c r="I54" s="59"/>
      <c r="J54" s="57">
        <v>0</v>
      </c>
      <c r="K54" s="59"/>
      <c r="L54" s="57">
        <f>L342</f>
        <v>4700</v>
      </c>
      <c r="M54" s="59"/>
      <c r="N54" s="21">
        <v>0</v>
      </c>
    </row>
    <row r="55" spans="1:14" ht="34.5" customHeight="1">
      <c r="A55" s="23"/>
      <c r="B55" s="140" t="s">
        <v>126</v>
      </c>
      <c r="C55" s="141"/>
      <c r="D55" s="141"/>
      <c r="E55" s="141"/>
      <c r="F55" s="141"/>
      <c r="G55" s="142"/>
      <c r="H55" s="116">
        <v>-148900</v>
      </c>
      <c r="I55" s="118"/>
      <c r="J55" s="116">
        <f>J56-J59</f>
        <v>-265763</v>
      </c>
      <c r="K55" s="118"/>
      <c r="L55" s="116">
        <f>L56-L59</f>
        <v>630040</v>
      </c>
      <c r="M55" s="118"/>
      <c r="N55" s="24"/>
    </row>
    <row r="56" spans="1:14" ht="34.5" customHeight="1">
      <c r="A56" s="22">
        <v>920000</v>
      </c>
      <c r="B56" s="140" t="s">
        <v>127</v>
      </c>
      <c r="C56" s="141"/>
      <c r="D56" s="141"/>
      <c r="E56" s="141"/>
      <c r="F56" s="141"/>
      <c r="G56" s="142"/>
      <c r="H56" s="182">
        <v>136000</v>
      </c>
      <c r="I56" s="183"/>
      <c r="J56" s="182">
        <f>J57+J58</f>
        <v>76479</v>
      </c>
      <c r="K56" s="183"/>
      <c r="L56" s="182">
        <f>L57+L58</f>
        <v>873274</v>
      </c>
      <c r="M56" s="183"/>
      <c r="N56" s="24">
        <f>L56/J56*100</f>
        <v>1141.8480890179003</v>
      </c>
    </row>
    <row r="57" spans="1:14" ht="34.5" customHeight="1">
      <c r="A57" s="23">
        <v>921000</v>
      </c>
      <c r="B57" s="143" t="s">
        <v>206</v>
      </c>
      <c r="C57" s="144"/>
      <c r="D57" s="144"/>
      <c r="E57" s="144"/>
      <c r="F57" s="144"/>
      <c r="G57" s="145"/>
      <c r="H57" s="184">
        <v>58000</v>
      </c>
      <c r="I57" s="185"/>
      <c r="J57" s="184">
        <v>76479</v>
      </c>
      <c r="K57" s="185"/>
      <c r="L57" s="184">
        <f>L208+L211</f>
        <v>134486</v>
      </c>
      <c r="M57" s="185"/>
      <c r="N57" s="21">
        <f>L57/J57*100</f>
        <v>175.8469645262098</v>
      </c>
    </row>
    <row r="58" spans="1:14" ht="47.25" customHeight="1">
      <c r="A58" s="23">
        <v>928000</v>
      </c>
      <c r="B58" s="179" t="s">
        <v>208</v>
      </c>
      <c r="C58" s="180"/>
      <c r="D58" s="180"/>
      <c r="E58" s="180"/>
      <c r="F58" s="180"/>
      <c r="G58" s="181"/>
      <c r="H58" s="184">
        <v>78000</v>
      </c>
      <c r="I58" s="185"/>
      <c r="J58" s="184">
        <v>0</v>
      </c>
      <c r="K58" s="185"/>
      <c r="L58" s="184">
        <f>L210</f>
        <v>738788</v>
      </c>
      <c r="M58" s="185"/>
      <c r="N58" s="21">
        <v>0</v>
      </c>
    </row>
    <row r="59" spans="1:14" ht="34.5" customHeight="1">
      <c r="A59" s="22">
        <v>620000</v>
      </c>
      <c r="B59" s="140" t="s">
        <v>68</v>
      </c>
      <c r="C59" s="141"/>
      <c r="D59" s="141"/>
      <c r="E59" s="141"/>
      <c r="F59" s="141"/>
      <c r="G59" s="142"/>
      <c r="H59" s="116">
        <v>284900</v>
      </c>
      <c r="I59" s="118"/>
      <c r="J59" s="116">
        <f>J60+J61</f>
        <v>342242</v>
      </c>
      <c r="K59" s="118"/>
      <c r="L59" s="116">
        <f>L60+L61</f>
        <v>243234</v>
      </c>
      <c r="M59" s="118"/>
      <c r="N59" s="24">
        <f>L59/J59*100</f>
        <v>71.07076279357881</v>
      </c>
    </row>
    <row r="60" spans="1:14" ht="34.5" customHeight="1">
      <c r="A60" s="23">
        <v>621000</v>
      </c>
      <c r="B60" s="143" t="s">
        <v>128</v>
      </c>
      <c r="C60" s="144"/>
      <c r="D60" s="144"/>
      <c r="E60" s="144"/>
      <c r="F60" s="144"/>
      <c r="G60" s="145"/>
      <c r="H60" s="57">
        <v>222600</v>
      </c>
      <c r="I60" s="59"/>
      <c r="J60" s="57">
        <v>342242</v>
      </c>
      <c r="K60" s="59"/>
      <c r="L60" s="57">
        <f>L213</f>
        <v>180990</v>
      </c>
      <c r="M60" s="59"/>
      <c r="N60" s="21">
        <f>L60/J60*100</f>
        <v>52.88363204983608</v>
      </c>
    </row>
    <row r="61" spans="1:14" ht="43.5" customHeight="1">
      <c r="A61" s="23">
        <v>628000</v>
      </c>
      <c r="B61" s="179" t="s">
        <v>86</v>
      </c>
      <c r="C61" s="180"/>
      <c r="D61" s="180"/>
      <c r="E61" s="180"/>
      <c r="F61" s="180"/>
      <c r="G61" s="181"/>
      <c r="H61" s="57">
        <v>62300</v>
      </c>
      <c r="I61" s="59"/>
      <c r="J61" s="57">
        <v>0</v>
      </c>
      <c r="K61" s="59"/>
      <c r="L61" s="57">
        <f>L217</f>
        <v>62244</v>
      </c>
      <c r="M61" s="59"/>
      <c r="N61" s="21">
        <v>0</v>
      </c>
    </row>
    <row r="62" spans="1:14" ht="34.5" customHeight="1">
      <c r="A62" s="23"/>
      <c r="B62" s="140" t="s">
        <v>129</v>
      </c>
      <c r="C62" s="141"/>
      <c r="D62" s="141"/>
      <c r="E62" s="141"/>
      <c r="F62" s="141"/>
      <c r="G62" s="142"/>
      <c r="H62" s="116">
        <v>-93710</v>
      </c>
      <c r="I62" s="118"/>
      <c r="J62" s="116">
        <f>J63-J65</f>
        <v>0</v>
      </c>
      <c r="K62" s="118"/>
      <c r="L62" s="116">
        <f>L63-L65</f>
        <v>-98718</v>
      </c>
      <c r="M62" s="118"/>
      <c r="N62" s="24">
        <v>0</v>
      </c>
    </row>
    <row r="63" spans="1:14" ht="34.5" customHeight="1">
      <c r="A63" s="22">
        <v>930000</v>
      </c>
      <c r="B63" s="140" t="s">
        <v>130</v>
      </c>
      <c r="C63" s="141"/>
      <c r="D63" s="141"/>
      <c r="E63" s="141"/>
      <c r="F63" s="141"/>
      <c r="G63" s="142"/>
      <c r="H63" s="116">
        <v>19500</v>
      </c>
      <c r="I63" s="118"/>
      <c r="J63" s="116">
        <f>J64</f>
        <v>0</v>
      </c>
      <c r="K63" s="118"/>
      <c r="L63" s="116">
        <f>L64</f>
        <v>11030</v>
      </c>
      <c r="M63" s="118"/>
      <c r="N63" s="24">
        <v>0</v>
      </c>
    </row>
    <row r="64" spans="1:14" ht="48" customHeight="1">
      <c r="A64" s="23">
        <v>938000</v>
      </c>
      <c r="B64" s="179" t="s">
        <v>131</v>
      </c>
      <c r="C64" s="180"/>
      <c r="D64" s="180"/>
      <c r="E64" s="180"/>
      <c r="F64" s="180"/>
      <c r="G64" s="181"/>
      <c r="H64" s="57">
        <v>19500</v>
      </c>
      <c r="I64" s="59"/>
      <c r="J64" s="57">
        <v>0</v>
      </c>
      <c r="K64" s="59"/>
      <c r="L64" s="57">
        <f>L222</f>
        <v>11030</v>
      </c>
      <c r="M64" s="59"/>
      <c r="N64" s="21">
        <v>0</v>
      </c>
    </row>
    <row r="65" spans="1:14" ht="34.5" customHeight="1">
      <c r="A65" s="22">
        <v>630000</v>
      </c>
      <c r="B65" s="140" t="s">
        <v>132</v>
      </c>
      <c r="C65" s="141"/>
      <c r="D65" s="141"/>
      <c r="E65" s="141"/>
      <c r="F65" s="141"/>
      <c r="G65" s="142"/>
      <c r="H65" s="116">
        <v>113210</v>
      </c>
      <c r="I65" s="118"/>
      <c r="J65" s="116">
        <f>J66+J67</f>
        <v>0</v>
      </c>
      <c r="K65" s="118"/>
      <c r="L65" s="116">
        <f>L66+L67</f>
        <v>109748</v>
      </c>
      <c r="M65" s="118"/>
      <c r="N65" s="24">
        <v>0</v>
      </c>
    </row>
    <row r="66" spans="1:14" ht="34.5" customHeight="1">
      <c r="A66" s="23">
        <v>631000</v>
      </c>
      <c r="B66" s="143" t="s">
        <v>94</v>
      </c>
      <c r="C66" s="144"/>
      <c r="D66" s="144"/>
      <c r="E66" s="144"/>
      <c r="F66" s="144"/>
      <c r="G66" s="145"/>
      <c r="H66" s="57">
        <v>93710</v>
      </c>
      <c r="I66" s="59"/>
      <c r="J66" s="57">
        <v>0</v>
      </c>
      <c r="K66" s="59"/>
      <c r="L66" s="57">
        <f>L225</f>
        <v>93509</v>
      </c>
      <c r="M66" s="59"/>
      <c r="N66" s="21">
        <v>0</v>
      </c>
    </row>
    <row r="67" spans="1:14" ht="48" customHeight="1">
      <c r="A67" s="23">
        <v>638000</v>
      </c>
      <c r="B67" s="179" t="s">
        <v>133</v>
      </c>
      <c r="C67" s="180"/>
      <c r="D67" s="180"/>
      <c r="E67" s="180"/>
      <c r="F67" s="180"/>
      <c r="G67" s="181"/>
      <c r="H67" s="57">
        <v>19500</v>
      </c>
      <c r="I67" s="59"/>
      <c r="J67" s="57">
        <v>0</v>
      </c>
      <c r="K67" s="59"/>
      <c r="L67" s="57">
        <f>L227</f>
        <v>16239</v>
      </c>
      <c r="M67" s="59"/>
      <c r="N67" s="21">
        <v>0</v>
      </c>
    </row>
    <row r="68" spans="1:14" ht="34.5" customHeight="1">
      <c r="A68" s="23" t="s">
        <v>7</v>
      </c>
      <c r="B68" s="140" t="s">
        <v>134</v>
      </c>
      <c r="C68" s="141"/>
      <c r="D68" s="141"/>
      <c r="E68" s="141"/>
      <c r="F68" s="141"/>
      <c r="G68" s="142"/>
      <c r="H68" s="78">
        <v>0</v>
      </c>
      <c r="I68" s="80"/>
      <c r="J68" s="78">
        <v>0</v>
      </c>
      <c r="K68" s="80"/>
      <c r="L68" s="78">
        <v>0</v>
      </c>
      <c r="M68" s="80"/>
      <c r="N68" s="24">
        <v>0</v>
      </c>
    </row>
    <row r="69" spans="1:14" ht="34.5" customHeight="1">
      <c r="A69" s="23"/>
      <c r="B69" s="143"/>
      <c r="C69" s="144"/>
      <c r="D69" s="144"/>
      <c r="E69" s="144"/>
      <c r="F69" s="144"/>
      <c r="G69" s="145"/>
      <c r="H69" s="78"/>
      <c r="I69" s="80"/>
      <c r="J69" s="78"/>
      <c r="K69" s="80"/>
      <c r="L69" s="78"/>
      <c r="M69" s="80"/>
      <c r="N69" s="24"/>
    </row>
    <row r="70" spans="1:14" ht="34.5" customHeight="1">
      <c r="A70" s="23"/>
      <c r="B70" s="140" t="s">
        <v>135</v>
      </c>
      <c r="C70" s="141"/>
      <c r="D70" s="141"/>
      <c r="E70" s="141"/>
      <c r="F70" s="141"/>
      <c r="G70" s="142"/>
      <c r="H70" s="116">
        <f>H48+H49</f>
        <v>0</v>
      </c>
      <c r="I70" s="118"/>
      <c r="J70" s="116">
        <f>J48+J49</f>
        <v>-108996</v>
      </c>
      <c r="K70" s="118"/>
      <c r="L70" s="116">
        <f>L48+L49</f>
        <v>-279181</v>
      </c>
      <c r="M70" s="118"/>
      <c r="N70" s="24">
        <v>0</v>
      </c>
    </row>
    <row r="71" spans="1:14" ht="56.25" customHeight="1">
      <c r="A71" s="252" t="s">
        <v>192</v>
      </c>
      <c r="B71" s="252"/>
      <c r="C71" s="252"/>
      <c r="D71" s="252"/>
      <c r="E71" s="252"/>
      <c r="F71" s="252"/>
      <c r="G71" s="252"/>
      <c r="H71" s="252"/>
      <c r="I71" s="252"/>
      <c r="J71" s="252"/>
      <c r="K71" s="252"/>
      <c r="L71" s="252"/>
      <c r="M71" s="252"/>
      <c r="N71" s="252"/>
    </row>
    <row r="73" spans="1:14" ht="56.25" customHeight="1">
      <c r="A73" s="27" t="s">
        <v>0</v>
      </c>
      <c r="B73" s="97" t="s">
        <v>1</v>
      </c>
      <c r="C73" s="98"/>
      <c r="D73" s="98"/>
      <c r="E73" s="98"/>
      <c r="F73" s="98"/>
      <c r="G73" s="99"/>
      <c r="H73" s="177" t="s">
        <v>180</v>
      </c>
      <c r="I73" s="178"/>
      <c r="J73" s="168" t="s">
        <v>190</v>
      </c>
      <c r="K73" s="169"/>
      <c r="L73" s="168" t="s">
        <v>191</v>
      </c>
      <c r="M73" s="169"/>
      <c r="N73" s="13" t="s">
        <v>189</v>
      </c>
    </row>
    <row r="74" spans="1:14" ht="30" customHeight="1">
      <c r="A74" s="28">
        <v>1</v>
      </c>
      <c r="B74" s="97">
        <v>2</v>
      </c>
      <c r="C74" s="98"/>
      <c r="D74" s="98"/>
      <c r="E74" s="98"/>
      <c r="F74" s="98"/>
      <c r="G74" s="99"/>
      <c r="H74" s="111">
        <v>3</v>
      </c>
      <c r="I74" s="112"/>
      <c r="J74" s="211">
        <v>4</v>
      </c>
      <c r="K74" s="212"/>
      <c r="L74" s="111">
        <v>5</v>
      </c>
      <c r="M74" s="112"/>
      <c r="N74" s="29">
        <v>6</v>
      </c>
    </row>
    <row r="75" spans="1:14" ht="28.5" customHeight="1">
      <c r="A75" s="140" t="s">
        <v>141</v>
      </c>
      <c r="B75" s="141"/>
      <c r="C75" s="141"/>
      <c r="D75" s="141"/>
      <c r="E75" s="141"/>
      <c r="F75" s="141"/>
      <c r="G75" s="142"/>
      <c r="H75" s="136">
        <f>H76+H93+H110+H113</f>
        <v>2614500</v>
      </c>
      <c r="I75" s="137"/>
      <c r="J75" s="136">
        <f>J76+J93+J110+J113</f>
        <v>2694920</v>
      </c>
      <c r="K75" s="137"/>
      <c r="L75" s="113">
        <f>L76+L93+L110+L113</f>
        <v>2498128</v>
      </c>
      <c r="M75" s="115"/>
      <c r="N75" s="18">
        <f>L75/J75*100</f>
        <v>92.69766820536417</v>
      </c>
    </row>
    <row r="76" spans="1:14" ht="34.5" customHeight="1">
      <c r="A76" s="22">
        <v>710000</v>
      </c>
      <c r="B76" s="140" t="s">
        <v>142</v>
      </c>
      <c r="C76" s="141"/>
      <c r="D76" s="141"/>
      <c r="E76" s="141"/>
      <c r="F76" s="141"/>
      <c r="G76" s="142"/>
      <c r="H76" s="136">
        <f>H77+H80+H82+H86+H90</f>
        <v>1790000</v>
      </c>
      <c r="I76" s="137"/>
      <c r="J76" s="136">
        <f>J77+J80+J82+J86+J90</f>
        <v>1762865</v>
      </c>
      <c r="K76" s="137"/>
      <c r="L76" s="113">
        <f>L77+L80+L82+L86+L90</f>
        <v>1712807</v>
      </c>
      <c r="M76" s="115"/>
      <c r="N76" s="18">
        <f aca="true" t="shared" si="1" ref="N76:N107">L76/J76*100</f>
        <v>97.16041784254608</v>
      </c>
    </row>
    <row r="77" spans="1:14" ht="34.5" customHeight="1">
      <c r="A77" s="31">
        <v>711000</v>
      </c>
      <c r="B77" s="153" t="s">
        <v>98</v>
      </c>
      <c r="C77" s="154"/>
      <c r="D77" s="154"/>
      <c r="E77" s="154"/>
      <c r="F77" s="154"/>
      <c r="G77" s="155"/>
      <c r="H77" s="138">
        <f>H78</f>
        <v>2000</v>
      </c>
      <c r="I77" s="139"/>
      <c r="J77" s="138">
        <f>J78</f>
        <v>890</v>
      </c>
      <c r="K77" s="139"/>
      <c r="L77" s="138">
        <f>L78</f>
        <v>0</v>
      </c>
      <c r="M77" s="139"/>
      <c r="N77" s="18">
        <f t="shared" si="1"/>
        <v>0</v>
      </c>
    </row>
    <row r="78" spans="1:14" ht="34.5" customHeight="1">
      <c r="A78" s="23">
        <v>711100</v>
      </c>
      <c r="B78" s="143" t="s">
        <v>143</v>
      </c>
      <c r="C78" s="144"/>
      <c r="D78" s="144"/>
      <c r="E78" s="144"/>
      <c r="F78" s="144"/>
      <c r="G78" s="145"/>
      <c r="H78" s="63">
        <v>2000</v>
      </c>
      <c r="I78" s="65"/>
      <c r="J78" s="63">
        <v>890</v>
      </c>
      <c r="K78" s="65"/>
      <c r="L78" s="175">
        <v>0</v>
      </c>
      <c r="M78" s="176"/>
      <c r="N78" s="30">
        <f t="shared" si="1"/>
        <v>0</v>
      </c>
    </row>
    <row r="79" spans="1:14" ht="34.5" customHeight="1">
      <c r="A79" s="31">
        <v>712000</v>
      </c>
      <c r="B79" s="153" t="s">
        <v>99</v>
      </c>
      <c r="C79" s="154"/>
      <c r="D79" s="154"/>
      <c r="E79" s="154"/>
      <c r="F79" s="154"/>
      <c r="G79" s="155"/>
      <c r="H79" s="75">
        <v>0</v>
      </c>
      <c r="I79" s="77"/>
      <c r="J79" s="75">
        <v>0</v>
      </c>
      <c r="K79" s="77"/>
      <c r="L79" s="75">
        <v>0</v>
      </c>
      <c r="M79" s="77"/>
      <c r="N79" s="30">
        <v>0</v>
      </c>
    </row>
    <row r="80" spans="1:14" ht="44.25" customHeight="1">
      <c r="A80" s="31">
        <v>713000</v>
      </c>
      <c r="B80" s="146" t="s">
        <v>144</v>
      </c>
      <c r="C80" s="147"/>
      <c r="D80" s="147"/>
      <c r="E80" s="147"/>
      <c r="F80" s="147"/>
      <c r="G80" s="148"/>
      <c r="H80" s="138">
        <f>H81</f>
        <v>167200</v>
      </c>
      <c r="I80" s="139"/>
      <c r="J80" s="138">
        <f>J81</f>
        <v>141243</v>
      </c>
      <c r="K80" s="139"/>
      <c r="L80" s="138">
        <f>L81</f>
        <v>168151</v>
      </c>
      <c r="M80" s="139"/>
      <c r="N80" s="18">
        <f t="shared" si="1"/>
        <v>119.05085561762351</v>
      </c>
    </row>
    <row r="81" spans="1:14" ht="44.25" customHeight="1">
      <c r="A81" s="23">
        <v>713100</v>
      </c>
      <c r="B81" s="179" t="s">
        <v>144</v>
      </c>
      <c r="C81" s="180"/>
      <c r="D81" s="180"/>
      <c r="E81" s="180"/>
      <c r="F81" s="180"/>
      <c r="G81" s="181"/>
      <c r="H81" s="63">
        <v>167200</v>
      </c>
      <c r="I81" s="65"/>
      <c r="J81" s="63">
        <v>141243</v>
      </c>
      <c r="K81" s="65"/>
      <c r="L81" s="63">
        <v>168151</v>
      </c>
      <c r="M81" s="65"/>
      <c r="N81" s="30">
        <f t="shared" si="1"/>
        <v>119.05085561762351</v>
      </c>
    </row>
    <row r="82" spans="1:14" ht="34.5" customHeight="1">
      <c r="A82" s="31">
        <v>714000</v>
      </c>
      <c r="B82" s="153" t="s">
        <v>100</v>
      </c>
      <c r="C82" s="154"/>
      <c r="D82" s="154"/>
      <c r="E82" s="154"/>
      <c r="F82" s="154"/>
      <c r="G82" s="155"/>
      <c r="H82" s="138">
        <f>H83+H84+H85</f>
        <v>85500</v>
      </c>
      <c r="I82" s="139"/>
      <c r="J82" s="138">
        <f>J83+J84+J85</f>
        <v>73269</v>
      </c>
      <c r="K82" s="139"/>
      <c r="L82" s="138">
        <f>L83+L84+L85</f>
        <v>57788</v>
      </c>
      <c r="M82" s="139"/>
      <c r="N82" s="18">
        <f t="shared" si="1"/>
        <v>78.87100956748421</v>
      </c>
    </row>
    <row r="83" spans="1:14" ht="34.5" customHeight="1">
      <c r="A83" s="23">
        <v>714100</v>
      </c>
      <c r="B83" s="143" t="s">
        <v>100</v>
      </c>
      <c r="C83" s="144"/>
      <c r="D83" s="144"/>
      <c r="E83" s="144"/>
      <c r="F83" s="144"/>
      <c r="G83" s="145"/>
      <c r="H83" s="63">
        <v>80000</v>
      </c>
      <c r="I83" s="65"/>
      <c r="J83" s="63">
        <v>69440</v>
      </c>
      <c r="K83" s="65"/>
      <c r="L83" s="63">
        <v>57788</v>
      </c>
      <c r="M83" s="65"/>
      <c r="N83" s="30">
        <f t="shared" si="1"/>
        <v>83.22004608294931</v>
      </c>
    </row>
    <row r="84" spans="1:14" ht="34.5" customHeight="1">
      <c r="A84" s="23">
        <v>714200</v>
      </c>
      <c r="B84" s="143" t="s">
        <v>145</v>
      </c>
      <c r="C84" s="144"/>
      <c r="D84" s="144"/>
      <c r="E84" s="144"/>
      <c r="F84" s="144"/>
      <c r="G84" s="145"/>
      <c r="H84" s="175">
        <v>500</v>
      </c>
      <c r="I84" s="176"/>
      <c r="J84" s="175">
        <v>596</v>
      </c>
      <c r="K84" s="176"/>
      <c r="L84" s="175">
        <v>0</v>
      </c>
      <c r="M84" s="176"/>
      <c r="N84" s="30">
        <f t="shared" si="1"/>
        <v>0</v>
      </c>
    </row>
    <row r="85" spans="1:14" ht="34.5" customHeight="1">
      <c r="A85" s="23">
        <v>714300</v>
      </c>
      <c r="B85" s="143" t="s">
        <v>146</v>
      </c>
      <c r="C85" s="144"/>
      <c r="D85" s="144"/>
      <c r="E85" s="144"/>
      <c r="F85" s="144"/>
      <c r="G85" s="145"/>
      <c r="H85" s="63">
        <v>5000</v>
      </c>
      <c r="I85" s="65"/>
      <c r="J85" s="63">
        <v>3233</v>
      </c>
      <c r="K85" s="65"/>
      <c r="L85" s="63">
        <v>0</v>
      </c>
      <c r="M85" s="65"/>
      <c r="N85" s="30">
        <f t="shared" si="1"/>
        <v>0</v>
      </c>
    </row>
    <row r="86" spans="1:14" ht="34.5" customHeight="1">
      <c r="A86" s="31">
        <v>715000</v>
      </c>
      <c r="B86" s="153" t="s">
        <v>147</v>
      </c>
      <c r="C86" s="154"/>
      <c r="D86" s="154"/>
      <c r="E86" s="154"/>
      <c r="F86" s="154"/>
      <c r="G86" s="155"/>
      <c r="H86" s="246">
        <f>H87</f>
        <v>300</v>
      </c>
      <c r="I86" s="247"/>
      <c r="J86" s="246">
        <f>J87+J88</f>
        <v>706</v>
      </c>
      <c r="K86" s="247"/>
      <c r="L86" s="246">
        <f>L87+L88</f>
        <v>260</v>
      </c>
      <c r="M86" s="247"/>
      <c r="N86" s="18">
        <f t="shared" si="1"/>
        <v>36.827195467422094</v>
      </c>
    </row>
    <row r="87" spans="1:14" ht="34.5" customHeight="1">
      <c r="A87" s="23">
        <v>715100</v>
      </c>
      <c r="B87" s="143" t="s">
        <v>147</v>
      </c>
      <c r="C87" s="144"/>
      <c r="D87" s="144"/>
      <c r="E87" s="144"/>
      <c r="F87" s="144"/>
      <c r="G87" s="145"/>
      <c r="H87" s="175">
        <v>300</v>
      </c>
      <c r="I87" s="176"/>
      <c r="J87" s="175">
        <v>679</v>
      </c>
      <c r="K87" s="176"/>
      <c r="L87" s="175">
        <v>253</v>
      </c>
      <c r="M87" s="176"/>
      <c r="N87" s="30">
        <f t="shared" si="1"/>
        <v>37.26067746686304</v>
      </c>
    </row>
    <row r="88" spans="1:14" ht="34.5" customHeight="1">
      <c r="A88" s="23">
        <v>715300</v>
      </c>
      <c r="B88" s="143" t="s">
        <v>148</v>
      </c>
      <c r="C88" s="144"/>
      <c r="D88" s="144"/>
      <c r="E88" s="144"/>
      <c r="F88" s="144"/>
      <c r="G88" s="145"/>
      <c r="H88" s="175">
        <v>0</v>
      </c>
      <c r="I88" s="176"/>
      <c r="J88" s="175">
        <v>27</v>
      </c>
      <c r="K88" s="176"/>
      <c r="L88" s="175">
        <v>7</v>
      </c>
      <c r="M88" s="176"/>
      <c r="N88" s="30">
        <f t="shared" si="1"/>
        <v>25.925925925925924</v>
      </c>
    </row>
    <row r="89" spans="1:14" ht="34.5" customHeight="1">
      <c r="A89" s="31">
        <v>716000</v>
      </c>
      <c r="B89" s="153" t="s">
        <v>102</v>
      </c>
      <c r="C89" s="154"/>
      <c r="D89" s="154"/>
      <c r="E89" s="154"/>
      <c r="F89" s="154"/>
      <c r="G89" s="155"/>
      <c r="H89" s="246">
        <v>0</v>
      </c>
      <c r="I89" s="247"/>
      <c r="J89" s="246">
        <v>0</v>
      </c>
      <c r="K89" s="247"/>
      <c r="L89" s="246">
        <v>0</v>
      </c>
      <c r="M89" s="247"/>
      <c r="N89" s="18">
        <v>0</v>
      </c>
    </row>
    <row r="90" spans="1:14" ht="34.5" customHeight="1">
      <c r="A90" s="31">
        <v>717000</v>
      </c>
      <c r="B90" s="153" t="s">
        <v>103</v>
      </c>
      <c r="C90" s="154"/>
      <c r="D90" s="154"/>
      <c r="E90" s="154"/>
      <c r="F90" s="154"/>
      <c r="G90" s="155"/>
      <c r="H90" s="248">
        <f>H91</f>
        <v>1535000</v>
      </c>
      <c r="I90" s="249"/>
      <c r="J90" s="248">
        <f>J91</f>
        <v>1546757</v>
      </c>
      <c r="K90" s="249"/>
      <c r="L90" s="248">
        <f>L91</f>
        <v>1486608</v>
      </c>
      <c r="M90" s="249"/>
      <c r="N90" s="18">
        <f t="shared" si="1"/>
        <v>96.11128315566052</v>
      </c>
    </row>
    <row r="91" spans="1:14" ht="34.5" customHeight="1">
      <c r="A91" s="23">
        <v>717100</v>
      </c>
      <c r="B91" s="143" t="s">
        <v>103</v>
      </c>
      <c r="C91" s="144"/>
      <c r="D91" s="144"/>
      <c r="E91" s="144"/>
      <c r="F91" s="144"/>
      <c r="G91" s="145"/>
      <c r="H91" s="244">
        <v>1535000</v>
      </c>
      <c r="I91" s="245"/>
      <c r="J91" s="244">
        <v>1546757</v>
      </c>
      <c r="K91" s="245"/>
      <c r="L91" s="63">
        <v>1486608</v>
      </c>
      <c r="M91" s="65"/>
      <c r="N91" s="30">
        <f t="shared" si="1"/>
        <v>96.11128315566052</v>
      </c>
    </row>
    <row r="92" spans="1:14" ht="34.5" customHeight="1">
      <c r="A92" s="31">
        <v>719000</v>
      </c>
      <c r="B92" s="153" t="s">
        <v>104</v>
      </c>
      <c r="C92" s="154"/>
      <c r="D92" s="154"/>
      <c r="E92" s="154"/>
      <c r="F92" s="154"/>
      <c r="G92" s="155"/>
      <c r="H92" s="246">
        <v>0</v>
      </c>
      <c r="I92" s="247"/>
      <c r="J92" s="246">
        <v>0</v>
      </c>
      <c r="K92" s="247"/>
      <c r="L92" s="246">
        <v>0</v>
      </c>
      <c r="M92" s="247"/>
      <c r="N92" s="18">
        <v>0</v>
      </c>
    </row>
    <row r="93" spans="1:14" ht="34.5" customHeight="1">
      <c r="A93" s="22">
        <v>720000</v>
      </c>
      <c r="B93" s="140" t="s">
        <v>137</v>
      </c>
      <c r="C93" s="141"/>
      <c r="D93" s="141"/>
      <c r="E93" s="141"/>
      <c r="F93" s="141"/>
      <c r="G93" s="142"/>
      <c r="H93" s="113">
        <f>H94+H98+H103+H106</f>
        <v>597500</v>
      </c>
      <c r="I93" s="115"/>
      <c r="J93" s="113">
        <f>J94+J98+J103+J106</f>
        <v>491738</v>
      </c>
      <c r="K93" s="115"/>
      <c r="L93" s="113">
        <f>L94+L98+L103+L106</f>
        <v>461950</v>
      </c>
      <c r="M93" s="115"/>
      <c r="N93" s="18">
        <f t="shared" si="1"/>
        <v>93.94230260829954</v>
      </c>
    </row>
    <row r="94" spans="1:14" ht="43.5" customHeight="1">
      <c r="A94" s="31">
        <v>721000</v>
      </c>
      <c r="B94" s="146" t="s">
        <v>149</v>
      </c>
      <c r="C94" s="147"/>
      <c r="D94" s="147"/>
      <c r="E94" s="147"/>
      <c r="F94" s="147"/>
      <c r="G94" s="148"/>
      <c r="H94" s="138">
        <f>H95+H96+H97</f>
        <v>90300</v>
      </c>
      <c r="I94" s="139"/>
      <c r="J94" s="138">
        <f>J95+J96+J97</f>
        <v>86058</v>
      </c>
      <c r="K94" s="139"/>
      <c r="L94" s="138">
        <f>L95+L96+L97</f>
        <v>90070</v>
      </c>
      <c r="M94" s="139"/>
      <c r="N94" s="18">
        <f t="shared" si="1"/>
        <v>104.66197215831184</v>
      </c>
    </row>
    <row r="95" spans="1:14" ht="51" customHeight="1">
      <c r="A95" s="23">
        <v>721100</v>
      </c>
      <c r="B95" s="179" t="s">
        <v>150</v>
      </c>
      <c r="C95" s="180"/>
      <c r="D95" s="180"/>
      <c r="E95" s="180"/>
      <c r="F95" s="180"/>
      <c r="G95" s="181"/>
      <c r="H95" s="175">
        <v>200</v>
      </c>
      <c r="I95" s="176"/>
      <c r="J95" s="175">
        <v>0</v>
      </c>
      <c r="K95" s="176"/>
      <c r="L95" s="175">
        <v>0</v>
      </c>
      <c r="M95" s="176"/>
      <c r="N95" s="30">
        <v>0</v>
      </c>
    </row>
    <row r="96" spans="1:14" ht="34.5" customHeight="1">
      <c r="A96" s="23">
        <v>721200</v>
      </c>
      <c r="B96" s="143" t="s">
        <v>151</v>
      </c>
      <c r="C96" s="144"/>
      <c r="D96" s="144"/>
      <c r="E96" s="144"/>
      <c r="F96" s="144"/>
      <c r="G96" s="145"/>
      <c r="H96" s="63">
        <v>90000</v>
      </c>
      <c r="I96" s="65"/>
      <c r="J96" s="63">
        <v>85972</v>
      </c>
      <c r="K96" s="65"/>
      <c r="L96" s="63">
        <v>90055</v>
      </c>
      <c r="M96" s="65"/>
      <c r="N96" s="30">
        <f t="shared" si="1"/>
        <v>104.74922067649932</v>
      </c>
    </row>
    <row r="97" spans="1:14" ht="48" customHeight="1">
      <c r="A97" s="23">
        <v>721300</v>
      </c>
      <c r="B97" s="179" t="s">
        <v>152</v>
      </c>
      <c r="C97" s="180"/>
      <c r="D97" s="180"/>
      <c r="E97" s="180"/>
      <c r="F97" s="180"/>
      <c r="G97" s="181"/>
      <c r="H97" s="175">
        <v>100</v>
      </c>
      <c r="I97" s="176"/>
      <c r="J97" s="175">
        <v>86</v>
      </c>
      <c r="K97" s="176"/>
      <c r="L97" s="175">
        <v>15</v>
      </c>
      <c r="M97" s="176"/>
      <c r="N97" s="30">
        <f t="shared" si="1"/>
        <v>17.441860465116278</v>
      </c>
    </row>
    <row r="98" spans="1:14" ht="47.25" customHeight="1">
      <c r="A98" s="31">
        <v>722000</v>
      </c>
      <c r="B98" s="146" t="s">
        <v>153</v>
      </c>
      <c r="C98" s="147"/>
      <c r="D98" s="147"/>
      <c r="E98" s="147"/>
      <c r="F98" s="147"/>
      <c r="G98" s="148"/>
      <c r="H98" s="138">
        <f>H99+H100+H101+H102</f>
        <v>480200</v>
      </c>
      <c r="I98" s="139"/>
      <c r="J98" s="138">
        <f>J99+J100+J101+J102</f>
        <v>382637</v>
      </c>
      <c r="K98" s="139"/>
      <c r="L98" s="138">
        <f>L99+L100+L101+L102</f>
        <v>359878</v>
      </c>
      <c r="M98" s="139"/>
      <c r="N98" s="18">
        <f t="shared" si="1"/>
        <v>94.05206501200877</v>
      </c>
    </row>
    <row r="99" spans="1:14" ht="34.5" customHeight="1">
      <c r="A99" s="23">
        <v>722100</v>
      </c>
      <c r="B99" s="143" t="s">
        <v>154</v>
      </c>
      <c r="C99" s="144"/>
      <c r="D99" s="144"/>
      <c r="E99" s="144"/>
      <c r="F99" s="144"/>
      <c r="G99" s="145"/>
      <c r="H99" s="63">
        <v>32000</v>
      </c>
      <c r="I99" s="65"/>
      <c r="J99" s="63">
        <v>28975</v>
      </c>
      <c r="K99" s="65"/>
      <c r="L99" s="63">
        <v>26800</v>
      </c>
      <c r="M99" s="65"/>
      <c r="N99" s="30">
        <f t="shared" si="1"/>
        <v>92.49352890422779</v>
      </c>
    </row>
    <row r="100" spans="1:14" ht="34.5" customHeight="1">
      <c r="A100" s="23">
        <v>722300</v>
      </c>
      <c r="B100" s="143" t="s">
        <v>155</v>
      </c>
      <c r="C100" s="144"/>
      <c r="D100" s="144"/>
      <c r="E100" s="144"/>
      <c r="F100" s="144"/>
      <c r="G100" s="145"/>
      <c r="H100" s="63">
        <v>80000</v>
      </c>
      <c r="I100" s="65"/>
      <c r="J100" s="63">
        <v>51850</v>
      </c>
      <c r="K100" s="65"/>
      <c r="L100" s="63">
        <v>49638</v>
      </c>
      <c r="M100" s="65"/>
      <c r="N100" s="30">
        <f t="shared" si="1"/>
        <v>95.73384763741562</v>
      </c>
    </row>
    <row r="101" spans="1:14" ht="34.5" customHeight="1">
      <c r="A101" s="23">
        <v>722400</v>
      </c>
      <c r="B101" s="143" t="s">
        <v>156</v>
      </c>
      <c r="C101" s="144"/>
      <c r="D101" s="144"/>
      <c r="E101" s="144"/>
      <c r="F101" s="144"/>
      <c r="G101" s="145"/>
      <c r="H101" s="63">
        <v>258200</v>
      </c>
      <c r="I101" s="65"/>
      <c r="J101" s="63">
        <v>224083</v>
      </c>
      <c r="K101" s="65"/>
      <c r="L101" s="63">
        <v>213822</v>
      </c>
      <c r="M101" s="65"/>
      <c r="N101" s="30">
        <f t="shared" si="1"/>
        <v>95.42089315119844</v>
      </c>
    </row>
    <row r="102" spans="1:14" ht="34.5" customHeight="1">
      <c r="A102" s="23">
        <v>722500</v>
      </c>
      <c r="B102" s="143" t="s">
        <v>157</v>
      </c>
      <c r="C102" s="144"/>
      <c r="D102" s="144"/>
      <c r="E102" s="144"/>
      <c r="F102" s="144"/>
      <c r="G102" s="145"/>
      <c r="H102" s="63">
        <v>110000</v>
      </c>
      <c r="I102" s="65"/>
      <c r="J102" s="63">
        <v>77729</v>
      </c>
      <c r="K102" s="65"/>
      <c r="L102" s="63">
        <v>69618</v>
      </c>
      <c r="M102" s="65"/>
      <c r="N102" s="30">
        <f t="shared" si="1"/>
        <v>89.56502720992165</v>
      </c>
    </row>
    <row r="103" spans="1:14" ht="34.5" customHeight="1">
      <c r="A103" s="31">
        <v>723000</v>
      </c>
      <c r="B103" s="153" t="s">
        <v>106</v>
      </c>
      <c r="C103" s="154"/>
      <c r="D103" s="154"/>
      <c r="E103" s="154"/>
      <c r="F103" s="154"/>
      <c r="G103" s="155"/>
      <c r="H103" s="138">
        <f>H104</f>
        <v>2000</v>
      </c>
      <c r="I103" s="139"/>
      <c r="J103" s="138">
        <f>J104</f>
        <v>950</v>
      </c>
      <c r="K103" s="139"/>
      <c r="L103" s="138">
        <f>L104</f>
        <v>215</v>
      </c>
      <c r="M103" s="139"/>
      <c r="N103" s="18">
        <f t="shared" si="1"/>
        <v>22.63157894736842</v>
      </c>
    </row>
    <row r="104" spans="1:14" ht="34.5" customHeight="1">
      <c r="A104" s="23">
        <v>723100</v>
      </c>
      <c r="B104" s="143" t="s">
        <v>106</v>
      </c>
      <c r="C104" s="144"/>
      <c r="D104" s="144"/>
      <c r="E104" s="144"/>
      <c r="F104" s="144"/>
      <c r="G104" s="145"/>
      <c r="H104" s="63">
        <v>2000</v>
      </c>
      <c r="I104" s="65"/>
      <c r="J104" s="63">
        <v>950</v>
      </c>
      <c r="K104" s="65"/>
      <c r="L104" s="63">
        <v>215</v>
      </c>
      <c r="M104" s="65"/>
      <c r="N104" s="30">
        <f t="shared" si="1"/>
        <v>22.63157894736842</v>
      </c>
    </row>
    <row r="105" spans="1:14" ht="48" customHeight="1">
      <c r="A105" s="31">
        <v>728000</v>
      </c>
      <c r="B105" s="146" t="s">
        <v>167</v>
      </c>
      <c r="C105" s="147"/>
      <c r="D105" s="147"/>
      <c r="E105" s="147"/>
      <c r="F105" s="147"/>
      <c r="G105" s="148"/>
      <c r="H105" s="246">
        <v>0</v>
      </c>
      <c r="I105" s="247"/>
      <c r="J105" s="246">
        <v>0</v>
      </c>
      <c r="K105" s="247"/>
      <c r="L105" s="246">
        <v>0</v>
      </c>
      <c r="M105" s="247"/>
      <c r="N105" s="18">
        <v>0</v>
      </c>
    </row>
    <row r="106" spans="1:14" ht="34.5" customHeight="1">
      <c r="A106" s="31">
        <v>729000</v>
      </c>
      <c r="B106" s="153" t="s">
        <v>107</v>
      </c>
      <c r="C106" s="154"/>
      <c r="D106" s="154"/>
      <c r="E106" s="154"/>
      <c r="F106" s="154"/>
      <c r="G106" s="155"/>
      <c r="H106" s="138">
        <f>H107</f>
        <v>25000</v>
      </c>
      <c r="I106" s="139"/>
      <c r="J106" s="138">
        <f>J107</f>
        <v>22093</v>
      </c>
      <c r="K106" s="139"/>
      <c r="L106" s="138">
        <f>L107</f>
        <v>11787</v>
      </c>
      <c r="M106" s="139"/>
      <c r="N106" s="18">
        <f t="shared" si="1"/>
        <v>53.35174037025302</v>
      </c>
    </row>
    <row r="107" spans="1:14" ht="34.5" customHeight="1">
      <c r="A107" s="23">
        <v>729100</v>
      </c>
      <c r="B107" s="143" t="s">
        <v>107</v>
      </c>
      <c r="C107" s="144"/>
      <c r="D107" s="144"/>
      <c r="E107" s="144"/>
      <c r="F107" s="144"/>
      <c r="G107" s="145"/>
      <c r="H107" s="63">
        <v>25000</v>
      </c>
      <c r="I107" s="65"/>
      <c r="J107" s="63">
        <v>22093</v>
      </c>
      <c r="K107" s="65"/>
      <c r="L107" s="63">
        <v>11787</v>
      </c>
      <c r="M107" s="65"/>
      <c r="N107" s="18">
        <f t="shared" si="1"/>
        <v>53.35174037025302</v>
      </c>
    </row>
    <row r="108" spans="1:14" ht="56.25" customHeight="1">
      <c r="A108" s="27" t="s">
        <v>0</v>
      </c>
      <c r="B108" s="97" t="s">
        <v>1</v>
      </c>
      <c r="C108" s="98"/>
      <c r="D108" s="98"/>
      <c r="E108" s="98"/>
      <c r="F108" s="98"/>
      <c r="G108" s="99"/>
      <c r="H108" s="177" t="s">
        <v>180</v>
      </c>
      <c r="I108" s="178"/>
      <c r="J108" s="168" t="s">
        <v>190</v>
      </c>
      <c r="K108" s="169"/>
      <c r="L108" s="168" t="s">
        <v>191</v>
      </c>
      <c r="M108" s="169"/>
      <c r="N108" s="13" t="s">
        <v>189</v>
      </c>
    </row>
    <row r="109" spans="1:14" ht="30" customHeight="1">
      <c r="A109" s="28">
        <v>1</v>
      </c>
      <c r="B109" s="97">
        <v>2</v>
      </c>
      <c r="C109" s="98"/>
      <c r="D109" s="98"/>
      <c r="E109" s="98"/>
      <c r="F109" s="98"/>
      <c r="G109" s="99"/>
      <c r="H109" s="111">
        <v>3</v>
      </c>
      <c r="I109" s="112"/>
      <c r="J109" s="211">
        <v>4</v>
      </c>
      <c r="K109" s="212"/>
      <c r="L109" s="111">
        <v>5</v>
      </c>
      <c r="M109" s="112"/>
      <c r="N109" s="29">
        <v>6</v>
      </c>
    </row>
    <row r="110" spans="1:14" ht="34.5" customHeight="1">
      <c r="A110" s="22">
        <v>730000</v>
      </c>
      <c r="B110" s="140" t="s">
        <v>138</v>
      </c>
      <c r="C110" s="141"/>
      <c r="D110" s="141"/>
      <c r="E110" s="141"/>
      <c r="F110" s="141"/>
      <c r="G110" s="142"/>
      <c r="H110" s="113">
        <f>H111</f>
        <v>7000</v>
      </c>
      <c r="I110" s="115"/>
      <c r="J110" s="113">
        <f>J111</f>
        <v>139472</v>
      </c>
      <c r="K110" s="115"/>
      <c r="L110" s="113">
        <f>L111</f>
        <v>97772</v>
      </c>
      <c r="M110" s="115"/>
      <c r="N110" s="18">
        <f aca="true" t="shared" si="2" ref="N110:N115">L110/J110*100</f>
        <v>70.10152575427327</v>
      </c>
    </row>
    <row r="111" spans="1:14" ht="34.5" customHeight="1">
      <c r="A111" s="31">
        <v>731000</v>
      </c>
      <c r="B111" s="153" t="s">
        <v>2</v>
      </c>
      <c r="C111" s="154"/>
      <c r="D111" s="154"/>
      <c r="E111" s="154"/>
      <c r="F111" s="154"/>
      <c r="G111" s="155"/>
      <c r="H111" s="138">
        <f>H112</f>
        <v>7000</v>
      </c>
      <c r="I111" s="139"/>
      <c r="J111" s="138">
        <f>J112</f>
        <v>139472</v>
      </c>
      <c r="K111" s="139"/>
      <c r="L111" s="138">
        <f>L112</f>
        <v>97772</v>
      </c>
      <c r="M111" s="139"/>
      <c r="N111" s="18">
        <f t="shared" si="2"/>
        <v>70.10152575427327</v>
      </c>
    </row>
    <row r="112" spans="1:14" ht="34.5" customHeight="1">
      <c r="A112" s="23">
        <v>731200</v>
      </c>
      <c r="B112" s="143" t="s">
        <v>158</v>
      </c>
      <c r="C112" s="144"/>
      <c r="D112" s="144"/>
      <c r="E112" s="144"/>
      <c r="F112" s="144"/>
      <c r="G112" s="145"/>
      <c r="H112" s="175">
        <v>7000</v>
      </c>
      <c r="I112" s="176"/>
      <c r="J112" s="175">
        <v>139472</v>
      </c>
      <c r="K112" s="176"/>
      <c r="L112" s="175">
        <v>97772</v>
      </c>
      <c r="M112" s="176"/>
      <c r="N112" s="30">
        <f t="shared" si="2"/>
        <v>70.10152575427327</v>
      </c>
    </row>
    <row r="113" spans="1:14" ht="49.5" customHeight="1">
      <c r="A113" s="22">
        <v>780000</v>
      </c>
      <c r="B113" s="170" t="s">
        <v>159</v>
      </c>
      <c r="C113" s="171"/>
      <c r="D113" s="171"/>
      <c r="E113" s="171"/>
      <c r="F113" s="171"/>
      <c r="G113" s="172"/>
      <c r="H113" s="113">
        <f>H114</f>
        <v>220000</v>
      </c>
      <c r="I113" s="115"/>
      <c r="J113" s="113">
        <f>J114</f>
        <v>300845</v>
      </c>
      <c r="K113" s="115"/>
      <c r="L113" s="113">
        <f>L114</f>
        <v>225599</v>
      </c>
      <c r="M113" s="115"/>
      <c r="N113" s="18">
        <f t="shared" si="2"/>
        <v>74.988449201416</v>
      </c>
    </row>
    <row r="114" spans="1:14" ht="34.5" customHeight="1">
      <c r="A114" s="31">
        <v>787000</v>
      </c>
      <c r="B114" s="153" t="s">
        <v>76</v>
      </c>
      <c r="C114" s="154"/>
      <c r="D114" s="154"/>
      <c r="E114" s="154"/>
      <c r="F114" s="154"/>
      <c r="G114" s="155"/>
      <c r="H114" s="138">
        <f>H115</f>
        <v>220000</v>
      </c>
      <c r="I114" s="139"/>
      <c r="J114" s="138">
        <f>J115</f>
        <v>300845</v>
      </c>
      <c r="K114" s="139"/>
      <c r="L114" s="138">
        <f>L115+L116</f>
        <v>225599</v>
      </c>
      <c r="M114" s="139"/>
      <c r="N114" s="18">
        <f t="shared" si="2"/>
        <v>74.988449201416</v>
      </c>
    </row>
    <row r="115" spans="1:14" ht="34.5" customHeight="1">
      <c r="A115" s="23">
        <v>787200</v>
      </c>
      <c r="B115" s="143" t="s">
        <v>160</v>
      </c>
      <c r="C115" s="144"/>
      <c r="D115" s="144"/>
      <c r="E115" s="144"/>
      <c r="F115" s="144"/>
      <c r="G115" s="145"/>
      <c r="H115" s="63">
        <v>220000</v>
      </c>
      <c r="I115" s="65"/>
      <c r="J115" s="63">
        <v>300845</v>
      </c>
      <c r="K115" s="65"/>
      <c r="L115" s="63">
        <v>192396</v>
      </c>
      <c r="M115" s="65"/>
      <c r="N115" s="30">
        <f t="shared" si="2"/>
        <v>63.95186890259104</v>
      </c>
    </row>
    <row r="116" spans="1:14" ht="34.5" customHeight="1">
      <c r="A116" s="23">
        <v>787200</v>
      </c>
      <c r="B116" s="143" t="s">
        <v>200</v>
      </c>
      <c r="C116" s="144"/>
      <c r="D116" s="144"/>
      <c r="E116" s="144"/>
      <c r="F116" s="144"/>
      <c r="G116" s="145"/>
      <c r="H116" s="63">
        <v>0</v>
      </c>
      <c r="I116" s="65"/>
      <c r="J116" s="63">
        <v>0</v>
      </c>
      <c r="K116" s="65"/>
      <c r="L116" s="63">
        <v>33203</v>
      </c>
      <c r="M116" s="65"/>
      <c r="N116" s="30">
        <v>0</v>
      </c>
    </row>
    <row r="117" spans="1:14" ht="34.5" customHeight="1">
      <c r="A117" s="140" t="s">
        <v>161</v>
      </c>
      <c r="B117" s="141"/>
      <c r="C117" s="141"/>
      <c r="D117" s="141"/>
      <c r="E117" s="141"/>
      <c r="F117" s="141"/>
      <c r="G117" s="142"/>
      <c r="H117" s="113">
        <f>H118</f>
        <v>70000</v>
      </c>
      <c r="I117" s="115"/>
      <c r="J117" s="113">
        <f>J118</f>
        <v>0</v>
      </c>
      <c r="K117" s="115"/>
      <c r="L117" s="113">
        <f>L118</f>
        <v>18919</v>
      </c>
      <c r="M117" s="115"/>
      <c r="N117" s="18">
        <v>0</v>
      </c>
    </row>
    <row r="118" spans="1:14" ht="53.25" customHeight="1">
      <c r="A118" s="22">
        <v>810000</v>
      </c>
      <c r="B118" s="170" t="s">
        <v>162</v>
      </c>
      <c r="C118" s="171"/>
      <c r="D118" s="171"/>
      <c r="E118" s="171"/>
      <c r="F118" s="171"/>
      <c r="G118" s="172"/>
      <c r="H118" s="113">
        <f>H119+H121+H123+H125+H126+H127</f>
        <v>70000</v>
      </c>
      <c r="I118" s="115"/>
      <c r="J118" s="113">
        <f>J119+J121+J123+J125+J126+J127</f>
        <v>0</v>
      </c>
      <c r="K118" s="115"/>
      <c r="L118" s="113">
        <f>L119+L121+L123+L125+L126+L127</f>
        <v>18919</v>
      </c>
      <c r="M118" s="115"/>
      <c r="N118" s="18">
        <v>0</v>
      </c>
    </row>
    <row r="119" spans="1:14" ht="34.5" customHeight="1">
      <c r="A119" s="31">
        <v>811000</v>
      </c>
      <c r="B119" s="153" t="s">
        <v>115</v>
      </c>
      <c r="C119" s="154"/>
      <c r="D119" s="154"/>
      <c r="E119" s="154"/>
      <c r="F119" s="154"/>
      <c r="G119" s="155"/>
      <c r="H119" s="246">
        <v>0</v>
      </c>
      <c r="I119" s="247"/>
      <c r="J119" s="246">
        <f>J120</f>
        <v>0</v>
      </c>
      <c r="K119" s="247"/>
      <c r="L119" s="246">
        <f>L120</f>
        <v>1999</v>
      </c>
      <c r="M119" s="247"/>
      <c r="N119" s="18">
        <v>0</v>
      </c>
    </row>
    <row r="120" spans="1:14" ht="34.5" customHeight="1">
      <c r="A120" s="23">
        <v>811100</v>
      </c>
      <c r="B120" s="143" t="s">
        <v>163</v>
      </c>
      <c r="C120" s="144"/>
      <c r="D120" s="144"/>
      <c r="E120" s="144"/>
      <c r="F120" s="144"/>
      <c r="G120" s="145"/>
      <c r="H120" s="175">
        <v>0</v>
      </c>
      <c r="I120" s="176"/>
      <c r="J120" s="175">
        <v>0</v>
      </c>
      <c r="K120" s="176"/>
      <c r="L120" s="175">
        <v>1999</v>
      </c>
      <c r="M120" s="176"/>
      <c r="N120" s="30">
        <v>0</v>
      </c>
    </row>
    <row r="121" spans="1:14" ht="34.5" customHeight="1">
      <c r="A121" s="31">
        <v>812000</v>
      </c>
      <c r="B121" s="153" t="s">
        <v>116</v>
      </c>
      <c r="C121" s="154"/>
      <c r="D121" s="154"/>
      <c r="E121" s="154"/>
      <c r="F121" s="154"/>
      <c r="G121" s="155"/>
      <c r="H121" s="246">
        <v>0</v>
      </c>
      <c r="I121" s="247"/>
      <c r="J121" s="246">
        <v>0</v>
      </c>
      <c r="K121" s="247"/>
      <c r="L121" s="246">
        <v>0</v>
      </c>
      <c r="M121" s="247"/>
      <c r="N121" s="18">
        <v>0</v>
      </c>
    </row>
    <row r="122" spans="1:14" ht="34.5" customHeight="1">
      <c r="A122" s="23">
        <v>812100</v>
      </c>
      <c r="B122" s="143" t="s">
        <v>116</v>
      </c>
      <c r="C122" s="144"/>
      <c r="D122" s="144"/>
      <c r="E122" s="144"/>
      <c r="F122" s="144"/>
      <c r="G122" s="145"/>
      <c r="H122" s="175">
        <v>0</v>
      </c>
      <c r="I122" s="176"/>
      <c r="J122" s="175">
        <v>0</v>
      </c>
      <c r="K122" s="176"/>
      <c r="L122" s="175">
        <v>0</v>
      </c>
      <c r="M122" s="176"/>
      <c r="N122" s="18">
        <v>0</v>
      </c>
    </row>
    <row r="123" spans="1:14" ht="34.5" customHeight="1">
      <c r="A123" s="31">
        <v>813000</v>
      </c>
      <c r="B123" s="153" t="s">
        <v>117</v>
      </c>
      <c r="C123" s="154"/>
      <c r="D123" s="154"/>
      <c r="E123" s="154"/>
      <c r="F123" s="154"/>
      <c r="G123" s="155"/>
      <c r="H123" s="138">
        <f>H124</f>
        <v>70000</v>
      </c>
      <c r="I123" s="139"/>
      <c r="J123" s="138">
        <f>J124</f>
        <v>0</v>
      </c>
      <c r="K123" s="139"/>
      <c r="L123" s="138">
        <f>L124</f>
        <v>16920</v>
      </c>
      <c r="M123" s="139"/>
      <c r="N123" s="18">
        <v>0</v>
      </c>
    </row>
    <row r="124" spans="1:14" ht="34.5" customHeight="1">
      <c r="A124" s="23">
        <v>813100</v>
      </c>
      <c r="B124" s="143" t="s">
        <v>164</v>
      </c>
      <c r="C124" s="144"/>
      <c r="D124" s="144"/>
      <c r="E124" s="144"/>
      <c r="F124" s="144"/>
      <c r="G124" s="145"/>
      <c r="H124" s="63">
        <v>70000</v>
      </c>
      <c r="I124" s="65"/>
      <c r="J124" s="63">
        <v>0</v>
      </c>
      <c r="K124" s="65"/>
      <c r="L124" s="63">
        <v>16920</v>
      </c>
      <c r="M124" s="65"/>
      <c r="N124" s="30">
        <v>0</v>
      </c>
    </row>
    <row r="125" spans="1:14" ht="55.5" customHeight="1">
      <c r="A125" s="31">
        <v>814000</v>
      </c>
      <c r="B125" s="146" t="s">
        <v>118</v>
      </c>
      <c r="C125" s="147"/>
      <c r="D125" s="147"/>
      <c r="E125" s="147"/>
      <c r="F125" s="147"/>
      <c r="G125" s="148"/>
      <c r="H125" s="75">
        <v>0</v>
      </c>
      <c r="I125" s="77"/>
      <c r="J125" s="75">
        <v>0</v>
      </c>
      <c r="K125" s="77"/>
      <c r="L125" s="75">
        <v>0</v>
      </c>
      <c r="M125" s="77"/>
      <c r="N125" s="18">
        <v>0</v>
      </c>
    </row>
    <row r="126" spans="1:14" ht="34.5" customHeight="1">
      <c r="A126" s="31">
        <v>815000</v>
      </c>
      <c r="B126" s="153" t="s">
        <v>119</v>
      </c>
      <c r="C126" s="154"/>
      <c r="D126" s="154"/>
      <c r="E126" s="154"/>
      <c r="F126" s="154"/>
      <c r="G126" s="155"/>
      <c r="H126" s="175">
        <v>0</v>
      </c>
      <c r="I126" s="176"/>
      <c r="J126" s="175">
        <v>0</v>
      </c>
      <c r="K126" s="176"/>
      <c r="L126" s="175">
        <v>0</v>
      </c>
      <c r="M126" s="176"/>
      <c r="N126" s="30">
        <v>0</v>
      </c>
    </row>
    <row r="127" spans="1:14" ht="51" customHeight="1">
      <c r="A127" s="31">
        <v>816000</v>
      </c>
      <c r="B127" s="146" t="s">
        <v>165</v>
      </c>
      <c r="C127" s="147"/>
      <c r="D127" s="147"/>
      <c r="E127" s="147"/>
      <c r="F127" s="147"/>
      <c r="G127" s="148"/>
      <c r="H127" s="175">
        <v>0</v>
      </c>
      <c r="I127" s="176"/>
      <c r="J127" s="175">
        <v>0</v>
      </c>
      <c r="K127" s="176"/>
      <c r="L127" s="175">
        <v>0</v>
      </c>
      <c r="M127" s="176"/>
      <c r="N127" s="30">
        <v>0</v>
      </c>
    </row>
    <row r="128" spans="1:14" ht="51" customHeight="1">
      <c r="A128" s="22">
        <v>880000</v>
      </c>
      <c r="B128" s="170" t="s">
        <v>172</v>
      </c>
      <c r="C128" s="171"/>
      <c r="D128" s="171"/>
      <c r="E128" s="171"/>
      <c r="F128" s="171"/>
      <c r="G128" s="172"/>
      <c r="H128" s="175">
        <v>0</v>
      </c>
      <c r="I128" s="176"/>
      <c r="J128" s="175">
        <v>0</v>
      </c>
      <c r="K128" s="176"/>
      <c r="L128" s="175">
        <v>0</v>
      </c>
      <c r="M128" s="176"/>
      <c r="N128" s="30">
        <v>0</v>
      </c>
    </row>
    <row r="129" spans="1:14" ht="34.5" customHeight="1">
      <c r="A129" s="23"/>
      <c r="B129" s="32" t="s">
        <v>166</v>
      </c>
      <c r="C129" s="32"/>
      <c r="D129" s="32"/>
      <c r="E129" s="32"/>
      <c r="F129" s="32"/>
      <c r="G129" s="32"/>
      <c r="H129" s="136">
        <f>H75+H117</f>
        <v>2684500</v>
      </c>
      <c r="I129" s="137"/>
      <c r="J129" s="136">
        <f>J75+J117</f>
        <v>2694920</v>
      </c>
      <c r="K129" s="137"/>
      <c r="L129" s="113">
        <f>L75+L117</f>
        <v>2517047</v>
      </c>
      <c r="M129" s="115"/>
      <c r="N129" s="18">
        <f>L129/J129*100</f>
        <v>93.39969275525804</v>
      </c>
    </row>
    <row r="130" spans="8:14" ht="20.25">
      <c r="H130" s="15"/>
      <c r="I130" s="15"/>
      <c r="J130" s="15"/>
      <c r="K130" s="15"/>
      <c r="L130" s="15"/>
      <c r="M130" s="15"/>
      <c r="N130" s="16"/>
    </row>
    <row r="131" spans="1:14" ht="72" customHeight="1">
      <c r="A131" s="86" t="s">
        <v>193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</row>
    <row r="133" spans="1:14" ht="56.25" customHeight="1">
      <c r="A133" s="27" t="s">
        <v>0</v>
      </c>
      <c r="B133" s="97" t="s">
        <v>1</v>
      </c>
      <c r="C133" s="98"/>
      <c r="D133" s="98"/>
      <c r="E133" s="98"/>
      <c r="F133" s="98"/>
      <c r="G133" s="99"/>
      <c r="H133" s="177" t="s">
        <v>180</v>
      </c>
      <c r="I133" s="178"/>
      <c r="J133" s="168" t="s">
        <v>190</v>
      </c>
      <c r="K133" s="169"/>
      <c r="L133" s="168" t="s">
        <v>191</v>
      </c>
      <c r="M133" s="169"/>
      <c r="N133" s="13" t="s">
        <v>189</v>
      </c>
    </row>
    <row r="134" spans="1:14" ht="30" customHeight="1">
      <c r="A134" s="28">
        <v>1</v>
      </c>
      <c r="B134" s="97">
        <v>2</v>
      </c>
      <c r="C134" s="98"/>
      <c r="D134" s="98"/>
      <c r="E134" s="98"/>
      <c r="F134" s="98"/>
      <c r="G134" s="99"/>
      <c r="H134" s="111">
        <v>3</v>
      </c>
      <c r="I134" s="112"/>
      <c r="J134" s="211">
        <v>4</v>
      </c>
      <c r="K134" s="212"/>
      <c r="L134" s="111">
        <v>5</v>
      </c>
      <c r="M134" s="112"/>
      <c r="N134" s="29">
        <v>6</v>
      </c>
    </row>
    <row r="135" spans="1:14" ht="34.5" customHeight="1">
      <c r="A135" s="232" t="s">
        <v>16</v>
      </c>
      <c r="B135" s="233"/>
      <c r="C135" s="233"/>
      <c r="D135" s="233"/>
      <c r="E135" s="233"/>
      <c r="F135" s="233"/>
      <c r="G135" s="234"/>
      <c r="H135" s="235">
        <f>H167+H171+H136</f>
        <v>2176770</v>
      </c>
      <c r="I135" s="236"/>
      <c r="J135" s="235">
        <f>J167+J171+J136</f>
        <v>2221594</v>
      </c>
      <c r="K135" s="236"/>
      <c r="L135" s="173">
        <f>L167+L171+L136</f>
        <v>2214726</v>
      </c>
      <c r="M135" s="174"/>
      <c r="N135" s="18">
        <f>L135/J135*100</f>
        <v>99.69085260403115</v>
      </c>
    </row>
    <row r="136" spans="1:14" ht="34.5" customHeight="1">
      <c r="A136" s="19">
        <v>410000</v>
      </c>
      <c r="B136" s="92" t="s">
        <v>17</v>
      </c>
      <c r="C136" s="93"/>
      <c r="D136" s="93"/>
      <c r="E136" s="93"/>
      <c r="F136" s="93"/>
      <c r="G136" s="94"/>
      <c r="H136" s="230">
        <f>H137+H142+H152+H155+H156+H158+H160+H161+H163</f>
        <v>2176755</v>
      </c>
      <c r="I136" s="231"/>
      <c r="J136" s="230">
        <f>J137+J142+J152+J155+J156+J158+J160+J161+J163</f>
        <v>2221594</v>
      </c>
      <c r="K136" s="231"/>
      <c r="L136" s="106">
        <f>L137+L142+L152+L155+L156+L158+L160+L161+L163</f>
        <v>2214726</v>
      </c>
      <c r="M136" s="107"/>
      <c r="N136" s="18">
        <f>L136/J136*100</f>
        <v>99.69085260403115</v>
      </c>
    </row>
    <row r="137" spans="1:14" ht="34.5" customHeight="1">
      <c r="A137" s="33">
        <v>411000</v>
      </c>
      <c r="B137" s="156" t="s">
        <v>3</v>
      </c>
      <c r="C137" s="157"/>
      <c r="D137" s="157"/>
      <c r="E137" s="157"/>
      <c r="F137" s="157"/>
      <c r="G137" s="158"/>
      <c r="H137" s="228">
        <f>H138+H139+H140+H141</f>
        <v>907860</v>
      </c>
      <c r="I137" s="229"/>
      <c r="J137" s="228">
        <f>J138+J139+J140+J141</f>
        <v>914078</v>
      </c>
      <c r="K137" s="229"/>
      <c r="L137" s="228">
        <f>L138+L139+L140+L141</f>
        <v>905288</v>
      </c>
      <c r="M137" s="229"/>
      <c r="N137" s="18">
        <f>L137/J137*100</f>
        <v>99.03837528088413</v>
      </c>
    </row>
    <row r="138" spans="1:17" ht="34.5" customHeight="1">
      <c r="A138" s="17">
        <v>411100</v>
      </c>
      <c r="B138" s="71" t="s">
        <v>18</v>
      </c>
      <c r="C138" s="72"/>
      <c r="D138" s="72"/>
      <c r="E138" s="72"/>
      <c r="F138" s="72"/>
      <c r="G138" s="73"/>
      <c r="H138" s="69">
        <f>H264+H320+H369+H411</f>
        <v>789200</v>
      </c>
      <c r="I138" s="70"/>
      <c r="J138" s="69">
        <f>J264+J320+J369+J411</f>
        <v>790791</v>
      </c>
      <c r="K138" s="70"/>
      <c r="L138" s="69">
        <f>L264+L320+L369+L411</f>
        <v>789459</v>
      </c>
      <c r="M138" s="70"/>
      <c r="N138" s="30">
        <f>L138/J138*100</f>
        <v>99.83156105721991</v>
      </c>
      <c r="O138" s="3"/>
      <c r="P138" s="3"/>
      <c r="Q138" s="2"/>
    </row>
    <row r="139" spans="1:17" ht="44.25" customHeight="1">
      <c r="A139" s="17">
        <v>411200</v>
      </c>
      <c r="B139" s="81" t="s">
        <v>19</v>
      </c>
      <c r="C139" s="82"/>
      <c r="D139" s="82"/>
      <c r="E139" s="82"/>
      <c r="F139" s="82"/>
      <c r="G139" s="83"/>
      <c r="H139" s="69">
        <f>H265+H321+H370+H390+H412+H437</f>
        <v>104160</v>
      </c>
      <c r="I139" s="70"/>
      <c r="J139" s="69">
        <f>J265+J321+J370+J390+J412+J437</f>
        <v>123287</v>
      </c>
      <c r="K139" s="70"/>
      <c r="L139" s="69">
        <f>L265+L321+L370+L390+L412+L437</f>
        <v>106481</v>
      </c>
      <c r="M139" s="70"/>
      <c r="N139" s="30">
        <f>L139/J139*100</f>
        <v>86.36839245013668</v>
      </c>
      <c r="O139" s="3"/>
      <c r="P139" s="3"/>
      <c r="Q139" s="2"/>
    </row>
    <row r="140" spans="1:17" ht="34.5" customHeight="1">
      <c r="A140" s="17">
        <v>411300</v>
      </c>
      <c r="B140" s="71" t="s">
        <v>69</v>
      </c>
      <c r="C140" s="72"/>
      <c r="D140" s="72"/>
      <c r="E140" s="72"/>
      <c r="F140" s="72"/>
      <c r="G140" s="73"/>
      <c r="H140" s="69">
        <f>H322+H413</f>
        <v>5900</v>
      </c>
      <c r="I140" s="70"/>
      <c r="J140" s="69">
        <f>J322+J413</f>
        <v>0</v>
      </c>
      <c r="K140" s="70"/>
      <c r="L140" s="69">
        <f>L322+L413</f>
        <v>2564</v>
      </c>
      <c r="M140" s="70"/>
      <c r="N140" s="30">
        <v>0</v>
      </c>
      <c r="O140" s="3"/>
      <c r="P140" s="3"/>
      <c r="Q140" s="2"/>
    </row>
    <row r="141" spans="1:17" ht="34.5" customHeight="1">
      <c r="A141" s="17">
        <v>411400</v>
      </c>
      <c r="B141" s="71" t="s">
        <v>70</v>
      </c>
      <c r="C141" s="72"/>
      <c r="D141" s="72"/>
      <c r="E141" s="72"/>
      <c r="F141" s="72"/>
      <c r="G141" s="73"/>
      <c r="H141" s="69">
        <f>H323</f>
        <v>8600</v>
      </c>
      <c r="I141" s="70"/>
      <c r="J141" s="69">
        <f>J323</f>
        <v>0</v>
      </c>
      <c r="K141" s="70"/>
      <c r="L141" s="69">
        <f>L323</f>
        <v>6784</v>
      </c>
      <c r="M141" s="70"/>
      <c r="N141" s="30">
        <v>0</v>
      </c>
      <c r="O141" s="3"/>
      <c r="P141" s="3"/>
      <c r="Q141" s="2"/>
    </row>
    <row r="142" spans="1:14" ht="34.5" customHeight="1">
      <c r="A142" s="33">
        <v>412000</v>
      </c>
      <c r="B142" s="156" t="s">
        <v>20</v>
      </c>
      <c r="C142" s="157"/>
      <c r="D142" s="157"/>
      <c r="E142" s="157"/>
      <c r="F142" s="157"/>
      <c r="G142" s="158"/>
      <c r="H142" s="228">
        <f>H143+H144+H145+H146+H147+H148+H149+H150+H151</f>
        <v>484395</v>
      </c>
      <c r="I142" s="229"/>
      <c r="J142" s="228">
        <f>J143+J144+J145+J146+J147+J148+J149+J150+J151</f>
        <v>557670</v>
      </c>
      <c r="K142" s="229"/>
      <c r="L142" s="228">
        <f>L143+L144+L145+L146+L147+L148+L149+L150+L151</f>
        <v>518799</v>
      </c>
      <c r="M142" s="229"/>
      <c r="N142" s="18">
        <f aca="true" t="shared" si="3" ref="N142:N153">L142/J142*100</f>
        <v>93.02974877615794</v>
      </c>
    </row>
    <row r="143" spans="1:14" ht="34.5" customHeight="1">
      <c r="A143" s="20">
        <v>412100</v>
      </c>
      <c r="B143" s="100" t="s">
        <v>21</v>
      </c>
      <c r="C143" s="101"/>
      <c r="D143" s="101"/>
      <c r="E143" s="101"/>
      <c r="F143" s="101"/>
      <c r="G143" s="102"/>
      <c r="H143" s="69">
        <f>H300+H372</f>
        <v>1500</v>
      </c>
      <c r="I143" s="70"/>
      <c r="J143" s="69">
        <f>J300+J372</f>
        <v>854</v>
      </c>
      <c r="K143" s="70"/>
      <c r="L143" s="69">
        <f>L300+L372</f>
        <v>1414</v>
      </c>
      <c r="M143" s="70"/>
      <c r="N143" s="18">
        <f t="shared" si="3"/>
        <v>165.5737704918033</v>
      </c>
    </row>
    <row r="144" spans="1:14" ht="47.25" customHeight="1">
      <c r="A144" s="20">
        <v>412200</v>
      </c>
      <c r="B144" s="219" t="s">
        <v>22</v>
      </c>
      <c r="C144" s="220"/>
      <c r="D144" s="220"/>
      <c r="E144" s="220"/>
      <c r="F144" s="220"/>
      <c r="G144" s="221"/>
      <c r="H144" s="69">
        <f>H301+H373+H392+H415+H439</f>
        <v>107230</v>
      </c>
      <c r="I144" s="70"/>
      <c r="J144" s="69">
        <f>J301+J373+J392+J415+J439</f>
        <v>92720</v>
      </c>
      <c r="K144" s="70"/>
      <c r="L144" s="69">
        <f>L301+L373+L392+L415+L439</f>
        <v>104513</v>
      </c>
      <c r="M144" s="70"/>
      <c r="N144" s="18">
        <f t="shared" si="3"/>
        <v>112.71893874029335</v>
      </c>
    </row>
    <row r="145" spans="1:14" ht="34.5" customHeight="1">
      <c r="A145" s="20">
        <v>412300</v>
      </c>
      <c r="B145" s="100" t="s">
        <v>23</v>
      </c>
      <c r="C145" s="101"/>
      <c r="D145" s="101"/>
      <c r="E145" s="101"/>
      <c r="F145" s="101"/>
      <c r="G145" s="102"/>
      <c r="H145" s="69">
        <f>H302+H374+H393+H416+H440</f>
        <v>20690</v>
      </c>
      <c r="I145" s="70"/>
      <c r="J145" s="69">
        <f>J302+J374+J393+J416+J440</f>
        <v>16807</v>
      </c>
      <c r="K145" s="70"/>
      <c r="L145" s="69">
        <f>L302+L374+L393+L416+L440</f>
        <v>25748</v>
      </c>
      <c r="M145" s="70"/>
      <c r="N145" s="18">
        <f t="shared" si="3"/>
        <v>153.19807223180817</v>
      </c>
    </row>
    <row r="146" spans="1:14" ht="34.5" customHeight="1">
      <c r="A146" s="20">
        <v>412400</v>
      </c>
      <c r="B146" s="100" t="s">
        <v>24</v>
      </c>
      <c r="C146" s="101"/>
      <c r="D146" s="101"/>
      <c r="E146" s="101"/>
      <c r="F146" s="101"/>
      <c r="G146" s="102"/>
      <c r="H146" s="69">
        <f>H303+H394+H417</f>
        <v>14395</v>
      </c>
      <c r="I146" s="70"/>
      <c r="J146" s="69">
        <f>J303+J394+J417</f>
        <v>15435</v>
      </c>
      <c r="K146" s="70"/>
      <c r="L146" s="69">
        <f>L303+L394+L417</f>
        <v>13739</v>
      </c>
      <c r="M146" s="70"/>
      <c r="N146" s="18">
        <f t="shared" si="3"/>
        <v>89.01198574667963</v>
      </c>
    </row>
    <row r="147" spans="1:14" ht="34.5" customHeight="1">
      <c r="A147" s="20">
        <v>412500</v>
      </c>
      <c r="B147" s="100" t="s">
        <v>25</v>
      </c>
      <c r="C147" s="101"/>
      <c r="D147" s="101"/>
      <c r="E147" s="101"/>
      <c r="F147" s="101"/>
      <c r="G147" s="102"/>
      <c r="H147" s="69">
        <f>H304+H375+H395+H418+H441</f>
        <v>16792</v>
      </c>
      <c r="I147" s="70"/>
      <c r="J147" s="69">
        <f>J304+J375+J395+J418+J441</f>
        <v>19235</v>
      </c>
      <c r="K147" s="70"/>
      <c r="L147" s="69">
        <f>L304+L375+L395+L418+L441</f>
        <v>16387</v>
      </c>
      <c r="M147" s="70"/>
      <c r="N147" s="18">
        <f t="shared" si="3"/>
        <v>85.19365739537301</v>
      </c>
    </row>
    <row r="148" spans="1:14" ht="34.5" customHeight="1">
      <c r="A148" s="20">
        <v>412600</v>
      </c>
      <c r="B148" s="100" t="s">
        <v>26</v>
      </c>
      <c r="C148" s="101"/>
      <c r="D148" s="101"/>
      <c r="E148" s="101"/>
      <c r="F148" s="101"/>
      <c r="G148" s="102"/>
      <c r="H148" s="69">
        <f>H305+H376+H396+H419+H442</f>
        <v>20181</v>
      </c>
      <c r="I148" s="70"/>
      <c r="J148" s="69">
        <f>J305+J376+J396+J419+J442</f>
        <v>21530</v>
      </c>
      <c r="K148" s="70"/>
      <c r="L148" s="69">
        <f>L305+L376+L396+L419+L442</f>
        <v>19982</v>
      </c>
      <c r="M148" s="70"/>
      <c r="N148" s="18">
        <f t="shared" si="3"/>
        <v>92.81003251277288</v>
      </c>
    </row>
    <row r="149" spans="1:14" ht="34.5" customHeight="1">
      <c r="A149" s="20">
        <v>412700</v>
      </c>
      <c r="B149" s="100" t="s">
        <v>27</v>
      </c>
      <c r="C149" s="101"/>
      <c r="D149" s="101"/>
      <c r="E149" s="101"/>
      <c r="F149" s="101"/>
      <c r="G149" s="102"/>
      <c r="H149" s="69">
        <f>H306+H377+H397+H420+H443</f>
        <v>70787</v>
      </c>
      <c r="I149" s="70"/>
      <c r="J149" s="69">
        <f>J306+J377+J397+J420+J443</f>
        <v>89981</v>
      </c>
      <c r="K149" s="70"/>
      <c r="L149" s="69">
        <f>L306+L377+L397+L420+L443</f>
        <v>81156</v>
      </c>
      <c r="M149" s="70"/>
      <c r="N149" s="18">
        <f t="shared" si="3"/>
        <v>90.19237394561074</v>
      </c>
    </row>
    <row r="150" spans="1:14" ht="47.25" customHeight="1">
      <c r="A150" s="20">
        <v>412800</v>
      </c>
      <c r="B150" s="219" t="s">
        <v>28</v>
      </c>
      <c r="C150" s="220"/>
      <c r="D150" s="220"/>
      <c r="E150" s="220"/>
      <c r="F150" s="220"/>
      <c r="G150" s="221"/>
      <c r="H150" s="69">
        <f>H307+H444</f>
        <v>78000</v>
      </c>
      <c r="I150" s="70"/>
      <c r="J150" s="69">
        <f>J307+J444</f>
        <v>77918</v>
      </c>
      <c r="K150" s="70"/>
      <c r="L150" s="69">
        <f>L307+L444</f>
        <v>89250</v>
      </c>
      <c r="M150" s="70"/>
      <c r="N150" s="18">
        <f t="shared" si="3"/>
        <v>114.54349444287584</v>
      </c>
    </row>
    <row r="151" spans="1:14" ht="34.5" customHeight="1">
      <c r="A151" s="20">
        <v>412900</v>
      </c>
      <c r="B151" s="71" t="s">
        <v>71</v>
      </c>
      <c r="C151" s="72"/>
      <c r="D151" s="72"/>
      <c r="E151" s="72"/>
      <c r="F151" s="72"/>
      <c r="G151" s="73"/>
      <c r="H151" s="69">
        <f>H267+H283+H275+H308+H325+H378+H398+H421+H445</f>
        <v>154820</v>
      </c>
      <c r="I151" s="70"/>
      <c r="J151" s="69">
        <f>J267+J283+J275+J308+J325+J378+J398+J421+J445</f>
        <v>223190</v>
      </c>
      <c r="K151" s="70"/>
      <c r="L151" s="69">
        <f>L267+L283+L275+L308+L325+L378+L398+L421+L445</f>
        <v>166610</v>
      </c>
      <c r="M151" s="70"/>
      <c r="N151" s="18">
        <f t="shared" si="3"/>
        <v>74.64940185492182</v>
      </c>
    </row>
    <row r="152" spans="1:14" ht="49.5" customHeight="1">
      <c r="A152" s="33">
        <v>413000</v>
      </c>
      <c r="B152" s="103" t="s">
        <v>4</v>
      </c>
      <c r="C152" s="104"/>
      <c r="D152" s="104"/>
      <c r="E152" s="104"/>
      <c r="F152" s="104"/>
      <c r="G152" s="105"/>
      <c r="H152" s="228">
        <f>H153+H154</f>
        <v>102200</v>
      </c>
      <c r="I152" s="229"/>
      <c r="J152" s="228">
        <f>J153+J154</f>
        <v>121910</v>
      </c>
      <c r="K152" s="229"/>
      <c r="L152" s="228">
        <f>L153+L154</f>
        <v>74348</v>
      </c>
      <c r="M152" s="229"/>
      <c r="N152" s="18">
        <f t="shared" si="3"/>
        <v>60.985973258961536</v>
      </c>
    </row>
    <row r="153" spans="1:14" ht="34.5" customHeight="1">
      <c r="A153" s="20">
        <v>413100</v>
      </c>
      <c r="B153" s="71" t="s">
        <v>29</v>
      </c>
      <c r="C153" s="72"/>
      <c r="D153" s="72"/>
      <c r="E153" s="72"/>
      <c r="F153" s="72"/>
      <c r="G153" s="73"/>
      <c r="H153" s="69">
        <f>H327</f>
        <v>84000</v>
      </c>
      <c r="I153" s="70"/>
      <c r="J153" s="69">
        <f>J327</f>
        <v>80809</v>
      </c>
      <c r="K153" s="70"/>
      <c r="L153" s="69">
        <f>L327</f>
        <v>53576</v>
      </c>
      <c r="M153" s="70"/>
      <c r="N153" s="30">
        <f t="shared" si="3"/>
        <v>66.29954584266603</v>
      </c>
    </row>
    <row r="154" spans="1:14" ht="45.75" customHeight="1">
      <c r="A154" s="20">
        <v>413300</v>
      </c>
      <c r="B154" s="81" t="s">
        <v>30</v>
      </c>
      <c r="C154" s="82"/>
      <c r="D154" s="82"/>
      <c r="E154" s="82"/>
      <c r="F154" s="82"/>
      <c r="G154" s="83"/>
      <c r="H154" s="69">
        <f>H328</f>
        <v>18200</v>
      </c>
      <c r="I154" s="70"/>
      <c r="J154" s="69">
        <f>J328</f>
        <v>41101</v>
      </c>
      <c r="K154" s="70"/>
      <c r="L154" s="69">
        <f>L328</f>
        <v>20772</v>
      </c>
      <c r="M154" s="70"/>
      <c r="N154" s="30">
        <f>L154/J154*100</f>
        <v>50.538916328069874</v>
      </c>
    </row>
    <row r="155" spans="1:14" s="4" customFormat="1" ht="34.5" customHeight="1">
      <c r="A155" s="33">
        <v>414000</v>
      </c>
      <c r="B155" s="156" t="s">
        <v>5</v>
      </c>
      <c r="C155" s="157"/>
      <c r="D155" s="157"/>
      <c r="E155" s="157"/>
      <c r="F155" s="157"/>
      <c r="G155" s="158"/>
      <c r="H155" s="228">
        <v>0</v>
      </c>
      <c r="I155" s="229"/>
      <c r="J155" s="228">
        <v>0</v>
      </c>
      <c r="K155" s="229"/>
      <c r="L155" s="228">
        <v>0</v>
      </c>
      <c r="M155" s="229"/>
      <c r="N155" s="18">
        <v>0</v>
      </c>
    </row>
    <row r="156" spans="1:14" s="4" customFormat="1" ht="34.5" customHeight="1">
      <c r="A156" s="33">
        <v>415000</v>
      </c>
      <c r="B156" s="103" t="s">
        <v>2</v>
      </c>
      <c r="C156" s="104"/>
      <c r="D156" s="104"/>
      <c r="E156" s="104"/>
      <c r="F156" s="104"/>
      <c r="G156" s="105"/>
      <c r="H156" s="228">
        <f>H157</f>
        <v>241000</v>
      </c>
      <c r="I156" s="229"/>
      <c r="J156" s="228">
        <f>J157</f>
        <v>261579</v>
      </c>
      <c r="K156" s="229"/>
      <c r="L156" s="228">
        <f>L157</f>
        <v>271019</v>
      </c>
      <c r="M156" s="229"/>
      <c r="N156" s="18">
        <f>L156/J156*100</f>
        <v>103.60885239258504</v>
      </c>
    </row>
    <row r="157" spans="1:14" ht="34.5" customHeight="1">
      <c r="A157" s="17">
        <v>415200</v>
      </c>
      <c r="B157" s="71" t="s">
        <v>31</v>
      </c>
      <c r="C157" s="72"/>
      <c r="D157" s="72"/>
      <c r="E157" s="72"/>
      <c r="F157" s="72"/>
      <c r="G157" s="73"/>
      <c r="H157" s="69">
        <f>H329+H285</f>
        <v>241000</v>
      </c>
      <c r="I157" s="70"/>
      <c r="J157" s="69">
        <f>J329+J285</f>
        <v>261579</v>
      </c>
      <c r="K157" s="70"/>
      <c r="L157" s="69">
        <f>L329+L285</f>
        <v>271019</v>
      </c>
      <c r="M157" s="70"/>
      <c r="N157" s="30">
        <f>L157/J157*100</f>
        <v>103.60885239258504</v>
      </c>
    </row>
    <row r="158" spans="1:14" s="4" customFormat="1" ht="47.25" customHeight="1">
      <c r="A158" s="33">
        <v>416000</v>
      </c>
      <c r="B158" s="103" t="s">
        <v>32</v>
      </c>
      <c r="C158" s="104"/>
      <c r="D158" s="104"/>
      <c r="E158" s="104"/>
      <c r="F158" s="104"/>
      <c r="G158" s="105"/>
      <c r="H158" s="228">
        <f>H159</f>
        <v>396200</v>
      </c>
      <c r="I158" s="229"/>
      <c r="J158" s="228">
        <f>J159</f>
        <v>366357</v>
      </c>
      <c r="K158" s="229"/>
      <c r="L158" s="228">
        <f>L159</f>
        <v>399396</v>
      </c>
      <c r="M158" s="229"/>
      <c r="N158" s="18">
        <f>L158/J158*100</f>
        <v>109.01825268795191</v>
      </c>
    </row>
    <row r="159" spans="1:14" ht="44.25" customHeight="1">
      <c r="A159" s="20">
        <v>416100</v>
      </c>
      <c r="B159" s="81" t="s">
        <v>33</v>
      </c>
      <c r="C159" s="82"/>
      <c r="D159" s="82"/>
      <c r="E159" s="82"/>
      <c r="F159" s="82"/>
      <c r="G159" s="83"/>
      <c r="H159" s="69">
        <f>H287+H380+H332</f>
        <v>396200</v>
      </c>
      <c r="I159" s="70"/>
      <c r="J159" s="69">
        <f>J287+J380+J332</f>
        <v>366357</v>
      </c>
      <c r="K159" s="70"/>
      <c r="L159" s="69">
        <f>L287+L380+L332</f>
        <v>399396</v>
      </c>
      <c r="M159" s="70"/>
      <c r="N159" s="30">
        <f>L159/J159*100</f>
        <v>109.01825268795191</v>
      </c>
    </row>
    <row r="160" spans="1:14" s="4" customFormat="1" ht="48" customHeight="1">
      <c r="A160" s="33">
        <v>417000</v>
      </c>
      <c r="B160" s="103" t="s">
        <v>6</v>
      </c>
      <c r="C160" s="104"/>
      <c r="D160" s="104"/>
      <c r="E160" s="104"/>
      <c r="F160" s="104"/>
      <c r="G160" s="105"/>
      <c r="H160" s="228">
        <v>0</v>
      </c>
      <c r="I160" s="229"/>
      <c r="J160" s="228">
        <v>0</v>
      </c>
      <c r="K160" s="229"/>
      <c r="L160" s="228">
        <v>0</v>
      </c>
      <c r="M160" s="229"/>
      <c r="N160" s="18">
        <v>0</v>
      </c>
    </row>
    <row r="161" spans="1:14" ht="64.5" customHeight="1">
      <c r="A161" s="33">
        <v>418000</v>
      </c>
      <c r="B161" s="103" t="s">
        <v>72</v>
      </c>
      <c r="C161" s="104"/>
      <c r="D161" s="104"/>
      <c r="E161" s="104"/>
      <c r="F161" s="104"/>
      <c r="G161" s="105"/>
      <c r="H161" s="95">
        <f>H162</f>
        <v>14100</v>
      </c>
      <c r="I161" s="96"/>
      <c r="J161" s="95">
        <f>J162</f>
        <v>0</v>
      </c>
      <c r="K161" s="96"/>
      <c r="L161" s="95">
        <f>L162</f>
        <v>15348</v>
      </c>
      <c r="M161" s="96"/>
      <c r="N161" s="18">
        <v>0</v>
      </c>
    </row>
    <row r="162" spans="1:14" ht="45.75" customHeight="1">
      <c r="A162" s="20">
        <v>418100</v>
      </c>
      <c r="B162" s="81" t="s">
        <v>73</v>
      </c>
      <c r="C162" s="82"/>
      <c r="D162" s="82"/>
      <c r="E162" s="82"/>
      <c r="F162" s="82"/>
      <c r="G162" s="83"/>
      <c r="H162" s="69">
        <f>H334</f>
        <v>14100</v>
      </c>
      <c r="I162" s="70"/>
      <c r="J162" s="69">
        <f>J334</f>
        <v>0</v>
      </c>
      <c r="K162" s="70"/>
      <c r="L162" s="69">
        <f>L334</f>
        <v>15348</v>
      </c>
      <c r="M162" s="70"/>
      <c r="N162" s="30">
        <v>0</v>
      </c>
    </row>
    <row r="163" spans="1:14" ht="34.5" customHeight="1">
      <c r="A163" s="33">
        <v>419000</v>
      </c>
      <c r="B163" s="156" t="s">
        <v>74</v>
      </c>
      <c r="C163" s="157"/>
      <c r="D163" s="157"/>
      <c r="E163" s="157"/>
      <c r="F163" s="157"/>
      <c r="G163" s="158"/>
      <c r="H163" s="95">
        <f>H164</f>
        <v>31000</v>
      </c>
      <c r="I163" s="96"/>
      <c r="J163" s="95">
        <f>J164</f>
        <v>0</v>
      </c>
      <c r="K163" s="96"/>
      <c r="L163" s="95">
        <f>L164</f>
        <v>30528</v>
      </c>
      <c r="M163" s="96"/>
      <c r="N163" s="18">
        <v>0</v>
      </c>
    </row>
    <row r="164" spans="1:14" ht="34.5" customHeight="1">
      <c r="A164" s="20">
        <v>419100</v>
      </c>
      <c r="B164" s="71" t="s">
        <v>74</v>
      </c>
      <c r="C164" s="72"/>
      <c r="D164" s="72"/>
      <c r="E164" s="72"/>
      <c r="F164" s="72"/>
      <c r="G164" s="73"/>
      <c r="H164" s="69">
        <f>H310</f>
        <v>31000</v>
      </c>
      <c r="I164" s="70"/>
      <c r="J164" s="69">
        <f>J310</f>
        <v>0</v>
      </c>
      <c r="K164" s="70"/>
      <c r="L164" s="69">
        <f>L310</f>
        <v>30528</v>
      </c>
      <c r="M164" s="70"/>
      <c r="N164" s="18">
        <v>0</v>
      </c>
    </row>
    <row r="165" spans="1:14" ht="56.25" customHeight="1">
      <c r="A165" s="27" t="s">
        <v>0</v>
      </c>
      <c r="B165" s="97" t="s">
        <v>1</v>
      </c>
      <c r="C165" s="98"/>
      <c r="D165" s="98"/>
      <c r="E165" s="98"/>
      <c r="F165" s="98"/>
      <c r="G165" s="99"/>
      <c r="H165" s="177" t="s">
        <v>180</v>
      </c>
      <c r="I165" s="178"/>
      <c r="J165" s="168" t="s">
        <v>190</v>
      </c>
      <c r="K165" s="169"/>
      <c r="L165" s="168" t="s">
        <v>191</v>
      </c>
      <c r="M165" s="169"/>
      <c r="N165" s="13" t="s">
        <v>189</v>
      </c>
    </row>
    <row r="166" spans="1:14" ht="30" customHeight="1">
      <c r="A166" s="28">
        <v>1</v>
      </c>
      <c r="B166" s="97">
        <v>2</v>
      </c>
      <c r="C166" s="98"/>
      <c r="D166" s="98"/>
      <c r="E166" s="98"/>
      <c r="F166" s="98"/>
      <c r="G166" s="99"/>
      <c r="H166" s="111">
        <v>3</v>
      </c>
      <c r="I166" s="112"/>
      <c r="J166" s="211">
        <v>4</v>
      </c>
      <c r="K166" s="212"/>
      <c r="L166" s="111">
        <v>5</v>
      </c>
      <c r="M166" s="112"/>
      <c r="N166" s="29">
        <v>6</v>
      </c>
    </row>
    <row r="167" spans="1:14" ht="51" customHeight="1">
      <c r="A167" s="19">
        <v>480000</v>
      </c>
      <c r="B167" s="126" t="s">
        <v>75</v>
      </c>
      <c r="C167" s="127"/>
      <c r="D167" s="127"/>
      <c r="E167" s="127"/>
      <c r="F167" s="127"/>
      <c r="G167" s="128"/>
      <c r="H167" s="106">
        <f>H168+H170</f>
        <v>15</v>
      </c>
      <c r="I167" s="107"/>
      <c r="J167" s="106">
        <v>0</v>
      </c>
      <c r="K167" s="107"/>
      <c r="L167" s="106">
        <f>L168+L170</f>
        <v>0</v>
      </c>
      <c r="M167" s="107"/>
      <c r="N167" s="35">
        <v>0</v>
      </c>
    </row>
    <row r="168" spans="1:14" ht="34.5" customHeight="1">
      <c r="A168" s="33">
        <v>481000</v>
      </c>
      <c r="B168" s="156" t="s">
        <v>76</v>
      </c>
      <c r="C168" s="157"/>
      <c r="D168" s="157"/>
      <c r="E168" s="157"/>
      <c r="F168" s="157"/>
      <c r="G168" s="158"/>
      <c r="H168" s="228">
        <f>H169</f>
        <v>15</v>
      </c>
      <c r="I168" s="229"/>
      <c r="J168" s="228">
        <f>J169</f>
        <v>0</v>
      </c>
      <c r="K168" s="229"/>
      <c r="L168" s="228">
        <f>L169</f>
        <v>0</v>
      </c>
      <c r="M168" s="229"/>
      <c r="N168" s="35">
        <v>0</v>
      </c>
    </row>
    <row r="169" spans="1:14" ht="34.5" customHeight="1">
      <c r="A169" s="20">
        <v>487200</v>
      </c>
      <c r="B169" s="71" t="s">
        <v>15</v>
      </c>
      <c r="C169" s="72"/>
      <c r="D169" s="72"/>
      <c r="E169" s="72"/>
      <c r="F169" s="72"/>
      <c r="G169" s="73"/>
      <c r="H169" s="69">
        <v>15</v>
      </c>
      <c r="I169" s="70"/>
      <c r="J169" s="69">
        <v>0</v>
      </c>
      <c r="K169" s="70"/>
      <c r="L169" s="69">
        <f>L312</f>
        <v>0</v>
      </c>
      <c r="M169" s="70"/>
      <c r="N169" s="36">
        <v>0</v>
      </c>
    </row>
    <row r="170" spans="1:14" ht="34.5" customHeight="1">
      <c r="A170" s="33">
        <v>488000</v>
      </c>
      <c r="B170" s="156" t="s">
        <v>77</v>
      </c>
      <c r="C170" s="157"/>
      <c r="D170" s="157"/>
      <c r="E170" s="157"/>
      <c r="F170" s="157"/>
      <c r="G170" s="158"/>
      <c r="H170" s="228">
        <v>0</v>
      </c>
      <c r="I170" s="229"/>
      <c r="J170" s="228">
        <v>0</v>
      </c>
      <c r="K170" s="229"/>
      <c r="L170" s="228">
        <v>0</v>
      </c>
      <c r="M170" s="229"/>
      <c r="N170" s="35">
        <v>0</v>
      </c>
    </row>
    <row r="171" spans="1:14" s="4" customFormat="1" ht="34.5" customHeight="1">
      <c r="A171" s="34" t="s">
        <v>7</v>
      </c>
      <c r="B171" s="237" t="s">
        <v>8</v>
      </c>
      <c r="C171" s="166"/>
      <c r="D171" s="166"/>
      <c r="E171" s="166"/>
      <c r="F171" s="166"/>
      <c r="G171" s="167"/>
      <c r="H171" s="106">
        <f>H172</f>
        <v>0</v>
      </c>
      <c r="I171" s="107"/>
      <c r="J171" s="106">
        <v>0</v>
      </c>
      <c r="K171" s="107"/>
      <c r="L171" s="106">
        <f>L172</f>
        <v>0</v>
      </c>
      <c r="M171" s="107"/>
      <c r="N171" s="35">
        <v>0</v>
      </c>
    </row>
    <row r="172" spans="1:14" ht="34.5" customHeight="1">
      <c r="A172" s="20" t="s">
        <v>7</v>
      </c>
      <c r="B172" s="71" t="s">
        <v>8</v>
      </c>
      <c r="C172" s="72"/>
      <c r="D172" s="72"/>
      <c r="E172" s="72"/>
      <c r="F172" s="72"/>
      <c r="G172" s="73"/>
      <c r="H172" s="69">
        <f>H361</f>
        <v>0</v>
      </c>
      <c r="I172" s="70"/>
      <c r="J172" s="69">
        <v>0</v>
      </c>
      <c r="K172" s="70"/>
      <c r="L172" s="69">
        <f>L361</f>
        <v>0</v>
      </c>
      <c r="M172" s="70"/>
      <c r="N172" s="36">
        <v>0</v>
      </c>
    </row>
    <row r="173" spans="1:14" ht="34.5" customHeight="1">
      <c r="A173" s="92" t="s">
        <v>34</v>
      </c>
      <c r="B173" s="93"/>
      <c r="C173" s="93"/>
      <c r="D173" s="93"/>
      <c r="E173" s="93"/>
      <c r="F173" s="93"/>
      <c r="G173" s="94"/>
      <c r="H173" s="106">
        <f>H174+H186</f>
        <v>260420</v>
      </c>
      <c r="I173" s="107"/>
      <c r="J173" s="106">
        <f>J174+J186</f>
        <v>318007</v>
      </c>
      <c r="K173" s="107"/>
      <c r="L173" s="106">
        <f>L174+L186</f>
        <v>1108574</v>
      </c>
      <c r="M173" s="107"/>
      <c r="N173" s="35">
        <f>L173/J173*100</f>
        <v>348.60050250466185</v>
      </c>
    </row>
    <row r="174" spans="1:14" ht="51.75" customHeight="1">
      <c r="A174" s="19">
        <v>510000</v>
      </c>
      <c r="B174" s="126" t="s">
        <v>35</v>
      </c>
      <c r="C174" s="127"/>
      <c r="D174" s="127"/>
      <c r="E174" s="127"/>
      <c r="F174" s="127"/>
      <c r="G174" s="128"/>
      <c r="H174" s="106">
        <f>H175+H180+H181+H182+H183+H184+H185</f>
        <v>260420</v>
      </c>
      <c r="I174" s="107"/>
      <c r="J174" s="106">
        <f>J175+J180+J181+J182+J183+J184+J185</f>
        <v>318007</v>
      </c>
      <c r="K174" s="107"/>
      <c r="L174" s="106">
        <f>L175+L180+L181+L182+L183+L184+L185</f>
        <v>1108574</v>
      </c>
      <c r="M174" s="107"/>
      <c r="N174" s="35">
        <f>L174/J174*100</f>
        <v>348.60050250466185</v>
      </c>
    </row>
    <row r="175" spans="1:14" ht="34.5" customHeight="1">
      <c r="A175" s="33">
        <v>511000</v>
      </c>
      <c r="B175" s="156" t="s">
        <v>36</v>
      </c>
      <c r="C175" s="157"/>
      <c r="D175" s="157"/>
      <c r="E175" s="157"/>
      <c r="F175" s="157"/>
      <c r="G175" s="158"/>
      <c r="H175" s="228">
        <f>H176+H179</f>
        <v>260420</v>
      </c>
      <c r="I175" s="229"/>
      <c r="J175" s="228">
        <f>J176+J179</f>
        <v>318007</v>
      </c>
      <c r="K175" s="229"/>
      <c r="L175" s="238">
        <f>L176+L179+L177+L178</f>
        <v>1108574</v>
      </c>
      <c r="M175" s="239"/>
      <c r="N175" s="35">
        <f>L175/J175*100</f>
        <v>348.60050250466185</v>
      </c>
    </row>
    <row r="176" spans="1:14" ht="34.5" customHeight="1">
      <c r="A176" s="20">
        <v>511100</v>
      </c>
      <c r="B176" s="71" t="s">
        <v>37</v>
      </c>
      <c r="C176" s="72"/>
      <c r="D176" s="72"/>
      <c r="E176" s="72"/>
      <c r="F176" s="72"/>
      <c r="G176" s="73"/>
      <c r="H176" s="69">
        <f>H289</f>
        <v>190000</v>
      </c>
      <c r="I176" s="70"/>
      <c r="J176" s="69">
        <f>J289</f>
        <v>309861</v>
      </c>
      <c r="K176" s="70"/>
      <c r="L176" s="69">
        <f>L289</f>
        <v>189936</v>
      </c>
      <c r="M176" s="70"/>
      <c r="N176" s="36">
        <f>L176/J176*100</f>
        <v>61.29716227598827</v>
      </c>
    </row>
    <row r="177" spans="1:14" ht="47.25" customHeight="1">
      <c r="A177" s="20">
        <v>511100</v>
      </c>
      <c r="B177" s="81" t="s">
        <v>198</v>
      </c>
      <c r="C177" s="82"/>
      <c r="D177" s="82"/>
      <c r="E177" s="82"/>
      <c r="F177" s="82"/>
      <c r="G177" s="83"/>
      <c r="H177" s="69">
        <v>0</v>
      </c>
      <c r="I177" s="70"/>
      <c r="J177" s="69">
        <v>0</v>
      </c>
      <c r="K177" s="70"/>
      <c r="L177" s="69">
        <f>L290</f>
        <v>76644</v>
      </c>
      <c r="M177" s="70"/>
      <c r="N177" s="36">
        <v>0</v>
      </c>
    </row>
    <row r="178" spans="1:14" ht="51" customHeight="1">
      <c r="A178" s="20">
        <v>511100</v>
      </c>
      <c r="B178" s="81" t="s">
        <v>199</v>
      </c>
      <c r="C178" s="82"/>
      <c r="D178" s="82"/>
      <c r="E178" s="82"/>
      <c r="F178" s="82"/>
      <c r="G178" s="83"/>
      <c r="H178" s="69">
        <v>0</v>
      </c>
      <c r="I178" s="70"/>
      <c r="J178" s="69">
        <v>0</v>
      </c>
      <c r="K178" s="70"/>
      <c r="L178" s="69">
        <f>L291</f>
        <v>771991</v>
      </c>
      <c r="M178" s="70"/>
      <c r="N178" s="36">
        <v>0</v>
      </c>
    </row>
    <row r="179" spans="1:14" ht="34.5" customHeight="1">
      <c r="A179" s="20">
        <v>511300</v>
      </c>
      <c r="B179" s="71" t="s">
        <v>38</v>
      </c>
      <c r="C179" s="72"/>
      <c r="D179" s="72"/>
      <c r="E179" s="72"/>
      <c r="F179" s="72"/>
      <c r="G179" s="73"/>
      <c r="H179" s="69">
        <f>H292+H400+H423+H447</f>
        <v>70420</v>
      </c>
      <c r="I179" s="70"/>
      <c r="J179" s="69">
        <f>J292+J400+J423+J447</f>
        <v>8146</v>
      </c>
      <c r="K179" s="70"/>
      <c r="L179" s="69">
        <f>L292+L400+L423+L447</f>
        <v>70003</v>
      </c>
      <c r="M179" s="70"/>
      <c r="N179" s="36">
        <f>L179/J179*100</f>
        <v>859.3542843113185</v>
      </c>
    </row>
    <row r="180" spans="1:14" ht="34.5" customHeight="1">
      <c r="A180" s="33">
        <v>512000</v>
      </c>
      <c r="B180" s="156" t="s">
        <v>9</v>
      </c>
      <c r="C180" s="157"/>
      <c r="D180" s="157"/>
      <c r="E180" s="157"/>
      <c r="F180" s="157"/>
      <c r="G180" s="158"/>
      <c r="H180" s="228">
        <v>0</v>
      </c>
      <c r="I180" s="229"/>
      <c r="J180" s="228">
        <v>0</v>
      </c>
      <c r="K180" s="229"/>
      <c r="L180" s="228">
        <v>0</v>
      </c>
      <c r="M180" s="229"/>
      <c r="N180" s="35">
        <v>0</v>
      </c>
    </row>
    <row r="181" spans="1:14" ht="34.5" customHeight="1">
      <c r="A181" s="33">
        <v>513000</v>
      </c>
      <c r="B181" s="156" t="s">
        <v>10</v>
      </c>
      <c r="C181" s="157"/>
      <c r="D181" s="157"/>
      <c r="E181" s="157"/>
      <c r="F181" s="157"/>
      <c r="G181" s="158"/>
      <c r="H181" s="228">
        <v>0</v>
      </c>
      <c r="I181" s="229"/>
      <c r="J181" s="228">
        <v>0</v>
      </c>
      <c r="K181" s="229"/>
      <c r="L181" s="228">
        <v>0</v>
      </c>
      <c r="M181" s="229"/>
      <c r="N181" s="35">
        <v>0</v>
      </c>
    </row>
    <row r="182" spans="1:14" s="4" customFormat="1" ht="34.5" customHeight="1">
      <c r="A182" s="33">
        <v>514000</v>
      </c>
      <c r="B182" s="156" t="s">
        <v>11</v>
      </c>
      <c r="C182" s="157"/>
      <c r="D182" s="157"/>
      <c r="E182" s="157"/>
      <c r="F182" s="157"/>
      <c r="G182" s="158"/>
      <c r="H182" s="228">
        <v>0</v>
      </c>
      <c r="I182" s="229"/>
      <c r="J182" s="228">
        <v>0</v>
      </c>
      <c r="K182" s="229"/>
      <c r="L182" s="228">
        <v>0</v>
      </c>
      <c r="M182" s="229"/>
      <c r="N182" s="35">
        <v>0</v>
      </c>
    </row>
    <row r="183" spans="1:14" s="4" customFormat="1" ht="34.5" customHeight="1">
      <c r="A183" s="33">
        <v>515000</v>
      </c>
      <c r="B183" s="156" t="s">
        <v>12</v>
      </c>
      <c r="C183" s="157"/>
      <c r="D183" s="157"/>
      <c r="E183" s="157"/>
      <c r="F183" s="157"/>
      <c r="G183" s="158"/>
      <c r="H183" s="228">
        <v>0</v>
      </c>
      <c r="I183" s="229"/>
      <c r="J183" s="228">
        <v>0</v>
      </c>
      <c r="K183" s="229"/>
      <c r="L183" s="228">
        <v>0</v>
      </c>
      <c r="M183" s="229"/>
      <c r="N183" s="35">
        <v>0</v>
      </c>
    </row>
    <row r="184" spans="1:14" s="4" customFormat="1" ht="44.25" customHeight="1">
      <c r="A184" s="33">
        <v>516000</v>
      </c>
      <c r="B184" s="103" t="s">
        <v>39</v>
      </c>
      <c r="C184" s="104"/>
      <c r="D184" s="104"/>
      <c r="E184" s="104"/>
      <c r="F184" s="104"/>
      <c r="G184" s="105"/>
      <c r="H184" s="228">
        <v>0</v>
      </c>
      <c r="I184" s="229"/>
      <c r="J184" s="228">
        <v>0</v>
      </c>
      <c r="K184" s="229"/>
      <c r="L184" s="228">
        <v>0</v>
      </c>
      <c r="M184" s="229"/>
      <c r="N184" s="35">
        <v>0</v>
      </c>
    </row>
    <row r="185" spans="1:14" ht="45.75" customHeight="1">
      <c r="A185" s="19">
        <v>518000</v>
      </c>
      <c r="B185" s="126" t="s">
        <v>78</v>
      </c>
      <c r="C185" s="127"/>
      <c r="D185" s="127"/>
      <c r="E185" s="127"/>
      <c r="F185" s="127"/>
      <c r="G185" s="128"/>
      <c r="H185" s="106">
        <v>0</v>
      </c>
      <c r="I185" s="107"/>
      <c r="J185" s="106">
        <v>0</v>
      </c>
      <c r="K185" s="107"/>
      <c r="L185" s="106">
        <v>0</v>
      </c>
      <c r="M185" s="107"/>
      <c r="N185" s="35">
        <v>0</v>
      </c>
    </row>
    <row r="186" spans="1:14" ht="68.25" customHeight="1">
      <c r="A186" s="19">
        <v>580000</v>
      </c>
      <c r="B186" s="126" t="s">
        <v>79</v>
      </c>
      <c r="C186" s="127"/>
      <c r="D186" s="127"/>
      <c r="E186" s="127"/>
      <c r="F186" s="127"/>
      <c r="G186" s="128"/>
      <c r="H186" s="87">
        <v>0</v>
      </c>
      <c r="I186" s="88"/>
      <c r="J186" s="87">
        <v>0</v>
      </c>
      <c r="K186" s="88"/>
      <c r="L186" s="87">
        <v>0</v>
      </c>
      <c r="M186" s="88"/>
      <c r="N186" s="35">
        <v>0</v>
      </c>
    </row>
    <row r="187" spans="1:14" ht="47.25" customHeight="1">
      <c r="A187" s="33">
        <v>581000</v>
      </c>
      <c r="B187" s="103" t="s">
        <v>80</v>
      </c>
      <c r="C187" s="104"/>
      <c r="D187" s="104"/>
      <c r="E187" s="104"/>
      <c r="F187" s="104"/>
      <c r="G187" s="105"/>
      <c r="H187" s="95">
        <v>0</v>
      </c>
      <c r="I187" s="96"/>
      <c r="J187" s="95">
        <v>0</v>
      </c>
      <c r="K187" s="96"/>
      <c r="L187" s="95">
        <v>0</v>
      </c>
      <c r="M187" s="96"/>
      <c r="N187" s="35">
        <v>0</v>
      </c>
    </row>
    <row r="188" spans="1:14" ht="49.5" customHeight="1">
      <c r="A188" s="17"/>
      <c r="B188" s="126" t="s">
        <v>40</v>
      </c>
      <c r="C188" s="127"/>
      <c r="D188" s="127"/>
      <c r="E188" s="127"/>
      <c r="F188" s="127"/>
      <c r="G188" s="128"/>
      <c r="H188" s="230">
        <f>H135+H173</f>
        <v>2437190</v>
      </c>
      <c r="I188" s="231"/>
      <c r="J188" s="230">
        <f>J135+J173</f>
        <v>2539601</v>
      </c>
      <c r="K188" s="231"/>
      <c r="L188" s="106">
        <f>L135+L173</f>
        <v>3323300</v>
      </c>
      <c r="M188" s="107"/>
      <c r="N188" s="35">
        <f>L188/J188*100</f>
        <v>130.8591388962282</v>
      </c>
    </row>
    <row r="189" spans="2:7" ht="12.75">
      <c r="B189" s="240"/>
      <c r="C189" s="240"/>
      <c r="D189" s="240"/>
      <c r="E189" s="240"/>
      <c r="F189" s="240"/>
      <c r="G189" s="240"/>
    </row>
    <row r="191" spans="1:14" ht="25.5">
      <c r="A191" s="241" t="s">
        <v>194</v>
      </c>
      <c r="B191" s="241"/>
      <c r="C191" s="241"/>
      <c r="D191" s="241"/>
      <c r="E191" s="241"/>
      <c r="F191" s="241"/>
      <c r="G191" s="241"/>
      <c r="H191" s="241"/>
      <c r="I191" s="241"/>
      <c r="J191" s="241"/>
      <c r="K191" s="241"/>
      <c r="L191" s="241"/>
      <c r="M191" s="241"/>
      <c r="N191" s="241"/>
    </row>
    <row r="193" spans="1:14" ht="56.25" customHeight="1">
      <c r="A193" s="27" t="s">
        <v>0</v>
      </c>
      <c r="B193" s="97" t="s">
        <v>1</v>
      </c>
      <c r="C193" s="98"/>
      <c r="D193" s="98"/>
      <c r="E193" s="98"/>
      <c r="F193" s="98"/>
      <c r="G193" s="99"/>
      <c r="H193" s="177" t="s">
        <v>180</v>
      </c>
      <c r="I193" s="178"/>
      <c r="J193" s="168" t="s">
        <v>190</v>
      </c>
      <c r="K193" s="169"/>
      <c r="L193" s="168" t="s">
        <v>191</v>
      </c>
      <c r="M193" s="169"/>
      <c r="N193" s="13" t="s">
        <v>189</v>
      </c>
    </row>
    <row r="194" spans="1:14" ht="30" customHeight="1">
      <c r="A194" s="28">
        <v>1</v>
      </c>
      <c r="B194" s="97">
        <v>2</v>
      </c>
      <c r="C194" s="98"/>
      <c r="D194" s="98"/>
      <c r="E194" s="98"/>
      <c r="F194" s="98"/>
      <c r="G194" s="99"/>
      <c r="H194" s="111">
        <v>3</v>
      </c>
      <c r="I194" s="112"/>
      <c r="J194" s="211">
        <v>4</v>
      </c>
      <c r="K194" s="212"/>
      <c r="L194" s="111">
        <v>5</v>
      </c>
      <c r="M194" s="112"/>
      <c r="N194" s="29">
        <v>6</v>
      </c>
    </row>
    <row r="195" spans="1:14" ht="34.5" customHeight="1">
      <c r="A195" s="37"/>
      <c r="B195" s="166" t="s">
        <v>41</v>
      </c>
      <c r="C195" s="166"/>
      <c r="D195" s="166"/>
      <c r="E195" s="166"/>
      <c r="F195" s="166"/>
      <c r="G195" s="167"/>
      <c r="H195" s="173">
        <f>H196+H205+H229</f>
        <v>-153600</v>
      </c>
      <c r="I195" s="174"/>
      <c r="J195" s="173">
        <f>J196+J205+J229</f>
        <v>-264313</v>
      </c>
      <c r="K195" s="174"/>
      <c r="L195" s="173">
        <f>L196+L205+L229</f>
        <v>625790</v>
      </c>
      <c r="M195" s="174"/>
      <c r="N195" s="18">
        <f>L195/J195*100</f>
        <v>-236.76096143587338</v>
      </c>
    </row>
    <row r="196" spans="1:14" ht="51.75" customHeight="1">
      <c r="A196" s="19"/>
      <c r="B196" s="126" t="s">
        <v>42</v>
      </c>
      <c r="C196" s="127"/>
      <c r="D196" s="127"/>
      <c r="E196" s="127"/>
      <c r="F196" s="127"/>
      <c r="G196" s="128"/>
      <c r="H196" s="106">
        <f>H197-H201</f>
        <v>-4700</v>
      </c>
      <c r="I196" s="107"/>
      <c r="J196" s="106">
        <f>J197-J201</f>
        <v>1450</v>
      </c>
      <c r="K196" s="107"/>
      <c r="L196" s="106">
        <f>L197-L201</f>
        <v>-4250</v>
      </c>
      <c r="M196" s="107"/>
      <c r="N196" s="18">
        <f aca="true" t="shared" si="4" ref="N196:N216">L196/J196*100</f>
        <v>-293.10344827586204</v>
      </c>
    </row>
    <row r="197" spans="1:14" ht="53.25" customHeight="1">
      <c r="A197" s="19">
        <v>910000</v>
      </c>
      <c r="B197" s="126" t="s">
        <v>43</v>
      </c>
      <c r="C197" s="127"/>
      <c r="D197" s="127"/>
      <c r="E197" s="127"/>
      <c r="F197" s="127"/>
      <c r="G197" s="128"/>
      <c r="H197" s="106">
        <f>H198</f>
        <v>0</v>
      </c>
      <c r="I197" s="107"/>
      <c r="J197" s="106">
        <f>J198</f>
        <v>1450</v>
      </c>
      <c r="K197" s="107"/>
      <c r="L197" s="106">
        <f>L198</f>
        <v>450</v>
      </c>
      <c r="M197" s="107"/>
      <c r="N197" s="18">
        <f t="shared" si="4"/>
        <v>31.03448275862069</v>
      </c>
    </row>
    <row r="198" spans="1:14" ht="34.5" customHeight="1">
      <c r="A198" s="19">
        <v>911000</v>
      </c>
      <c r="B198" s="92" t="s">
        <v>13</v>
      </c>
      <c r="C198" s="93"/>
      <c r="D198" s="93"/>
      <c r="E198" s="93"/>
      <c r="F198" s="93"/>
      <c r="G198" s="94"/>
      <c r="H198" s="106">
        <f>H199</f>
        <v>0</v>
      </c>
      <c r="I198" s="107"/>
      <c r="J198" s="106">
        <f>J199</f>
        <v>1450</v>
      </c>
      <c r="K198" s="107"/>
      <c r="L198" s="106">
        <f>L199</f>
        <v>450</v>
      </c>
      <c r="M198" s="107"/>
      <c r="N198" s="18">
        <f t="shared" si="4"/>
        <v>31.03448275862069</v>
      </c>
    </row>
    <row r="199" spans="1:14" ht="34.5" customHeight="1">
      <c r="A199" s="20">
        <v>911400</v>
      </c>
      <c r="B199" s="100" t="s">
        <v>44</v>
      </c>
      <c r="C199" s="101"/>
      <c r="D199" s="101"/>
      <c r="E199" s="101"/>
      <c r="F199" s="101"/>
      <c r="G199" s="102"/>
      <c r="H199" s="69">
        <v>0</v>
      </c>
      <c r="I199" s="70"/>
      <c r="J199" s="159">
        <v>1450</v>
      </c>
      <c r="K199" s="160"/>
      <c r="L199" s="151">
        <v>450</v>
      </c>
      <c r="M199" s="152"/>
      <c r="N199" s="21">
        <f t="shared" si="4"/>
        <v>31.03448275862069</v>
      </c>
    </row>
    <row r="200" spans="1:14" ht="47.25" customHeight="1">
      <c r="A200" s="19">
        <v>918000</v>
      </c>
      <c r="B200" s="126" t="s">
        <v>81</v>
      </c>
      <c r="C200" s="127"/>
      <c r="D200" s="127"/>
      <c r="E200" s="127"/>
      <c r="F200" s="127"/>
      <c r="G200" s="128"/>
      <c r="H200" s="87">
        <v>0</v>
      </c>
      <c r="I200" s="88"/>
      <c r="J200" s="121">
        <v>0</v>
      </c>
      <c r="K200" s="122"/>
      <c r="L200" s="121">
        <v>0</v>
      </c>
      <c r="M200" s="122"/>
      <c r="N200" s="18">
        <v>0</v>
      </c>
    </row>
    <row r="201" spans="1:14" ht="34.5" customHeight="1">
      <c r="A201" s="19">
        <v>610000</v>
      </c>
      <c r="B201" s="123" t="s">
        <v>45</v>
      </c>
      <c r="C201" s="124"/>
      <c r="D201" s="124"/>
      <c r="E201" s="124"/>
      <c r="F201" s="124"/>
      <c r="G201" s="125"/>
      <c r="H201" s="106">
        <f>H202+H204</f>
        <v>4700</v>
      </c>
      <c r="I201" s="107"/>
      <c r="J201" s="106">
        <f>J202+J204</f>
        <v>0</v>
      </c>
      <c r="K201" s="107"/>
      <c r="L201" s="106">
        <f>L202+L204</f>
        <v>4700</v>
      </c>
      <c r="M201" s="107"/>
      <c r="N201" s="18">
        <v>0</v>
      </c>
    </row>
    <row r="202" spans="1:14" ht="34.5" customHeight="1">
      <c r="A202" s="19">
        <v>611000</v>
      </c>
      <c r="B202" s="123" t="s">
        <v>14</v>
      </c>
      <c r="C202" s="124"/>
      <c r="D202" s="124"/>
      <c r="E202" s="124"/>
      <c r="F202" s="124"/>
      <c r="G202" s="125"/>
      <c r="H202" s="106">
        <f>H203</f>
        <v>4700</v>
      </c>
      <c r="I202" s="107"/>
      <c r="J202" s="106">
        <f>J203</f>
        <v>0</v>
      </c>
      <c r="K202" s="107"/>
      <c r="L202" s="106">
        <f>L203</f>
        <v>4700</v>
      </c>
      <c r="M202" s="107"/>
      <c r="N202" s="18">
        <v>0</v>
      </c>
    </row>
    <row r="203" spans="1:14" ht="34.5" customHeight="1">
      <c r="A203" s="20">
        <v>611400</v>
      </c>
      <c r="B203" s="100" t="s">
        <v>46</v>
      </c>
      <c r="C203" s="101"/>
      <c r="D203" s="101"/>
      <c r="E203" s="101"/>
      <c r="F203" s="101"/>
      <c r="G203" s="102"/>
      <c r="H203" s="69">
        <f>H343</f>
        <v>4700</v>
      </c>
      <c r="I203" s="70"/>
      <c r="J203" s="151">
        <v>0</v>
      </c>
      <c r="K203" s="152"/>
      <c r="L203" s="151">
        <f>L343</f>
        <v>4700</v>
      </c>
      <c r="M203" s="152"/>
      <c r="N203" s="21">
        <v>0</v>
      </c>
    </row>
    <row r="204" spans="1:14" ht="51.75" customHeight="1">
      <c r="A204" s="19">
        <v>618000</v>
      </c>
      <c r="B204" s="126" t="s">
        <v>82</v>
      </c>
      <c r="C204" s="127"/>
      <c r="D204" s="127"/>
      <c r="E204" s="127"/>
      <c r="F204" s="127"/>
      <c r="G204" s="128"/>
      <c r="H204" s="87">
        <v>0</v>
      </c>
      <c r="I204" s="88"/>
      <c r="J204" s="149">
        <v>0</v>
      </c>
      <c r="K204" s="150"/>
      <c r="L204" s="121">
        <v>0</v>
      </c>
      <c r="M204" s="122"/>
      <c r="N204" s="18">
        <v>0</v>
      </c>
    </row>
    <row r="205" spans="1:14" ht="34.5" customHeight="1">
      <c r="A205" s="19"/>
      <c r="B205" s="92" t="s">
        <v>47</v>
      </c>
      <c r="C205" s="93"/>
      <c r="D205" s="93"/>
      <c r="E205" s="93"/>
      <c r="F205" s="93"/>
      <c r="G205" s="94"/>
      <c r="H205" s="106">
        <f>H206-H212</f>
        <v>-148900</v>
      </c>
      <c r="I205" s="107"/>
      <c r="J205" s="106">
        <f>J206-J212</f>
        <v>-265763</v>
      </c>
      <c r="K205" s="107"/>
      <c r="L205" s="106">
        <f>L206-L212</f>
        <v>630040</v>
      </c>
      <c r="M205" s="107"/>
      <c r="N205" s="18">
        <f t="shared" si="4"/>
        <v>-237.06836542332832</v>
      </c>
    </row>
    <row r="206" spans="1:14" ht="34.5" customHeight="1">
      <c r="A206" s="19">
        <v>920000</v>
      </c>
      <c r="B206" s="92" t="s">
        <v>54</v>
      </c>
      <c r="C206" s="93"/>
      <c r="D206" s="93"/>
      <c r="E206" s="93"/>
      <c r="F206" s="93"/>
      <c r="G206" s="94"/>
      <c r="H206" s="106">
        <f>H207+H209</f>
        <v>136000</v>
      </c>
      <c r="I206" s="107"/>
      <c r="J206" s="106">
        <f>J207+J209</f>
        <v>76479</v>
      </c>
      <c r="K206" s="107"/>
      <c r="L206" s="106">
        <f>L207+L209</f>
        <v>873274</v>
      </c>
      <c r="M206" s="107"/>
      <c r="N206" s="18">
        <f t="shared" si="4"/>
        <v>1141.8480890179003</v>
      </c>
    </row>
    <row r="207" spans="1:14" ht="34.5" customHeight="1">
      <c r="A207" s="19">
        <v>921000</v>
      </c>
      <c r="B207" s="92" t="s">
        <v>48</v>
      </c>
      <c r="C207" s="93"/>
      <c r="D207" s="93"/>
      <c r="E207" s="93"/>
      <c r="F207" s="93"/>
      <c r="G207" s="94"/>
      <c r="H207" s="106">
        <f>H208</f>
        <v>58000</v>
      </c>
      <c r="I207" s="107"/>
      <c r="J207" s="106">
        <f>J208</f>
        <v>0</v>
      </c>
      <c r="K207" s="107"/>
      <c r="L207" s="106">
        <f>L208</f>
        <v>58000</v>
      </c>
      <c r="M207" s="107"/>
      <c r="N207" s="18">
        <v>0</v>
      </c>
    </row>
    <row r="208" spans="1:14" ht="34.5" customHeight="1">
      <c r="A208" s="20">
        <v>921200</v>
      </c>
      <c r="B208" s="132" t="s">
        <v>83</v>
      </c>
      <c r="C208" s="133"/>
      <c r="D208" s="133"/>
      <c r="E208" s="133"/>
      <c r="F208" s="133"/>
      <c r="G208" s="134"/>
      <c r="H208" s="69">
        <v>58000</v>
      </c>
      <c r="I208" s="70"/>
      <c r="J208" s="149">
        <v>0</v>
      </c>
      <c r="K208" s="150"/>
      <c r="L208" s="151">
        <v>58000</v>
      </c>
      <c r="M208" s="152"/>
      <c r="N208" s="21">
        <v>0</v>
      </c>
    </row>
    <row r="209" spans="1:14" ht="48" customHeight="1">
      <c r="A209" s="19">
        <v>928000</v>
      </c>
      <c r="B209" s="163" t="s">
        <v>84</v>
      </c>
      <c r="C209" s="164"/>
      <c r="D209" s="164"/>
      <c r="E209" s="164"/>
      <c r="F209" s="164"/>
      <c r="G209" s="165"/>
      <c r="H209" s="87">
        <f>H210+H211</f>
        <v>78000</v>
      </c>
      <c r="I209" s="88"/>
      <c r="J209" s="87">
        <f>J210+J211</f>
        <v>76479</v>
      </c>
      <c r="K209" s="88"/>
      <c r="L209" s="87">
        <f>L210+L211</f>
        <v>815274</v>
      </c>
      <c r="M209" s="88"/>
      <c r="N209" s="18">
        <f t="shared" si="4"/>
        <v>1066.010277331032</v>
      </c>
    </row>
    <row r="210" spans="1:14" ht="51.75" customHeight="1">
      <c r="A210" s="20">
        <v>928100</v>
      </c>
      <c r="B210" s="129" t="s">
        <v>207</v>
      </c>
      <c r="C210" s="130"/>
      <c r="D210" s="130"/>
      <c r="E210" s="130"/>
      <c r="F210" s="130"/>
      <c r="G210" s="131"/>
      <c r="H210" s="69">
        <v>0</v>
      </c>
      <c r="I210" s="70"/>
      <c r="J210" s="255">
        <v>0</v>
      </c>
      <c r="K210" s="256"/>
      <c r="L210" s="253">
        <v>738788</v>
      </c>
      <c r="M210" s="254"/>
      <c r="N210" s="21">
        <v>0</v>
      </c>
    </row>
    <row r="211" spans="1:14" ht="57" customHeight="1">
      <c r="A211" s="20">
        <v>928200</v>
      </c>
      <c r="B211" s="129" t="s">
        <v>85</v>
      </c>
      <c r="C211" s="130"/>
      <c r="D211" s="130"/>
      <c r="E211" s="130"/>
      <c r="F211" s="130"/>
      <c r="G211" s="131"/>
      <c r="H211" s="69">
        <v>78000</v>
      </c>
      <c r="I211" s="70"/>
      <c r="J211" s="159">
        <v>76479</v>
      </c>
      <c r="K211" s="160"/>
      <c r="L211" s="151">
        <v>76486</v>
      </c>
      <c r="M211" s="152"/>
      <c r="N211" s="21">
        <f t="shared" si="4"/>
        <v>100.00915283934151</v>
      </c>
    </row>
    <row r="212" spans="1:14" ht="34.5" customHeight="1">
      <c r="A212" s="19">
        <v>620000</v>
      </c>
      <c r="B212" s="92" t="s">
        <v>49</v>
      </c>
      <c r="C212" s="93"/>
      <c r="D212" s="93"/>
      <c r="E212" s="93"/>
      <c r="F212" s="93"/>
      <c r="G212" s="94"/>
      <c r="H212" s="106">
        <f>H213+H217</f>
        <v>284900</v>
      </c>
      <c r="I212" s="107"/>
      <c r="J212" s="106">
        <f>J213+J217</f>
        <v>342242</v>
      </c>
      <c r="K212" s="107"/>
      <c r="L212" s="106">
        <f>L213+L217</f>
        <v>243234</v>
      </c>
      <c r="M212" s="107"/>
      <c r="N212" s="18">
        <f t="shared" si="4"/>
        <v>71.07076279357881</v>
      </c>
    </row>
    <row r="213" spans="1:14" s="4" customFormat="1" ht="34.5" customHeight="1">
      <c r="A213" s="19">
        <v>621000</v>
      </c>
      <c r="B213" s="92" t="s">
        <v>50</v>
      </c>
      <c r="C213" s="93"/>
      <c r="D213" s="93"/>
      <c r="E213" s="93"/>
      <c r="F213" s="93"/>
      <c r="G213" s="94"/>
      <c r="H213" s="106">
        <f>H214+H215+H216</f>
        <v>222600</v>
      </c>
      <c r="I213" s="107"/>
      <c r="J213" s="106">
        <f>J214+J215+J216</f>
        <v>342242</v>
      </c>
      <c r="K213" s="107"/>
      <c r="L213" s="106">
        <f>L214+L215+L216</f>
        <v>180990</v>
      </c>
      <c r="M213" s="107"/>
      <c r="N213" s="18">
        <f t="shared" si="4"/>
        <v>52.88363204983608</v>
      </c>
    </row>
    <row r="214" spans="1:14" ht="42" customHeight="1">
      <c r="A214" s="38">
        <v>621100</v>
      </c>
      <c r="B214" s="81" t="s">
        <v>51</v>
      </c>
      <c r="C214" s="82"/>
      <c r="D214" s="82"/>
      <c r="E214" s="82"/>
      <c r="F214" s="82"/>
      <c r="G214" s="83"/>
      <c r="H214" s="69">
        <f>H346</f>
        <v>109200</v>
      </c>
      <c r="I214" s="70"/>
      <c r="J214" s="151">
        <f>J346</f>
        <v>86916</v>
      </c>
      <c r="K214" s="152"/>
      <c r="L214" s="151">
        <f>L346</f>
        <v>67592</v>
      </c>
      <c r="M214" s="152"/>
      <c r="N214" s="21">
        <f t="shared" si="4"/>
        <v>77.76703944037922</v>
      </c>
    </row>
    <row r="215" spans="1:14" ht="43.5" customHeight="1">
      <c r="A215" s="38">
        <v>621300</v>
      </c>
      <c r="B215" s="81" t="s">
        <v>53</v>
      </c>
      <c r="C215" s="82"/>
      <c r="D215" s="82"/>
      <c r="E215" s="82"/>
      <c r="F215" s="82"/>
      <c r="G215" s="83"/>
      <c r="H215" s="69">
        <f>H347</f>
        <v>113400</v>
      </c>
      <c r="I215" s="70"/>
      <c r="J215" s="151">
        <f>J347</f>
        <v>167626</v>
      </c>
      <c r="K215" s="152"/>
      <c r="L215" s="151">
        <f>L347</f>
        <v>113398</v>
      </c>
      <c r="M215" s="152"/>
      <c r="N215" s="21">
        <f t="shared" si="4"/>
        <v>67.64940999606266</v>
      </c>
    </row>
    <row r="216" spans="1:14" ht="34.5" customHeight="1">
      <c r="A216" s="38">
        <v>621900</v>
      </c>
      <c r="B216" s="71" t="s">
        <v>52</v>
      </c>
      <c r="C216" s="72"/>
      <c r="D216" s="72"/>
      <c r="E216" s="72"/>
      <c r="F216" s="72"/>
      <c r="G216" s="73"/>
      <c r="H216" s="69">
        <v>0</v>
      </c>
      <c r="I216" s="70"/>
      <c r="J216" s="159">
        <v>87700</v>
      </c>
      <c r="K216" s="160"/>
      <c r="L216" s="151">
        <v>0</v>
      </c>
      <c r="M216" s="152"/>
      <c r="N216" s="21">
        <f t="shared" si="4"/>
        <v>0</v>
      </c>
    </row>
    <row r="217" spans="1:14" ht="43.5" customHeight="1">
      <c r="A217" s="19">
        <v>628000</v>
      </c>
      <c r="B217" s="126" t="s">
        <v>86</v>
      </c>
      <c r="C217" s="127"/>
      <c r="D217" s="127"/>
      <c r="E217" s="127"/>
      <c r="F217" s="127"/>
      <c r="G217" s="128"/>
      <c r="H217" s="87">
        <f>H218</f>
        <v>62300</v>
      </c>
      <c r="I217" s="88"/>
      <c r="J217" s="87">
        <f>J218</f>
        <v>0</v>
      </c>
      <c r="K217" s="88"/>
      <c r="L217" s="87">
        <f>L218</f>
        <v>62244</v>
      </c>
      <c r="M217" s="88"/>
      <c r="N217" s="18">
        <v>0</v>
      </c>
    </row>
    <row r="218" spans="1:14" ht="47.25" customHeight="1">
      <c r="A218" s="38">
        <v>628100</v>
      </c>
      <c r="B218" s="81" t="s">
        <v>87</v>
      </c>
      <c r="C218" s="82"/>
      <c r="D218" s="82"/>
      <c r="E218" s="82"/>
      <c r="F218" s="82"/>
      <c r="G218" s="83"/>
      <c r="H218" s="69">
        <v>62300</v>
      </c>
      <c r="I218" s="70"/>
      <c r="J218" s="149">
        <v>0</v>
      </c>
      <c r="K218" s="150"/>
      <c r="L218" s="151">
        <f>L349</f>
        <v>62244</v>
      </c>
      <c r="M218" s="152"/>
      <c r="N218" s="21">
        <v>0</v>
      </c>
    </row>
    <row r="219" spans="1:14" ht="34.5" customHeight="1">
      <c r="A219" s="38"/>
      <c r="B219" s="92" t="s">
        <v>88</v>
      </c>
      <c r="C219" s="93"/>
      <c r="D219" s="93"/>
      <c r="E219" s="93"/>
      <c r="F219" s="93"/>
      <c r="G219" s="94"/>
      <c r="H219" s="121">
        <f>H220-H224</f>
        <v>-93710</v>
      </c>
      <c r="I219" s="122"/>
      <c r="J219" s="121">
        <f>J220-J224</f>
        <v>0</v>
      </c>
      <c r="K219" s="122"/>
      <c r="L219" s="121">
        <f>L220-L224</f>
        <v>-98718</v>
      </c>
      <c r="M219" s="122"/>
      <c r="N219" s="18">
        <v>0</v>
      </c>
    </row>
    <row r="220" spans="1:14" ht="34.5" customHeight="1">
      <c r="A220" s="19">
        <v>930000</v>
      </c>
      <c r="B220" s="92" t="s">
        <v>89</v>
      </c>
      <c r="C220" s="93"/>
      <c r="D220" s="93"/>
      <c r="E220" s="93"/>
      <c r="F220" s="93"/>
      <c r="G220" s="94"/>
      <c r="H220" s="87">
        <f>H221+H222</f>
        <v>19500</v>
      </c>
      <c r="I220" s="88"/>
      <c r="J220" s="87">
        <f>J221+J222</f>
        <v>0</v>
      </c>
      <c r="K220" s="88"/>
      <c r="L220" s="87">
        <f>L221+L222</f>
        <v>11030</v>
      </c>
      <c r="M220" s="88"/>
      <c r="N220" s="18">
        <v>0</v>
      </c>
    </row>
    <row r="221" spans="1:14" ht="34.5" customHeight="1">
      <c r="A221" s="39">
        <v>931000</v>
      </c>
      <c r="B221" s="156" t="s">
        <v>90</v>
      </c>
      <c r="C221" s="157"/>
      <c r="D221" s="157"/>
      <c r="E221" s="157"/>
      <c r="F221" s="157"/>
      <c r="G221" s="158"/>
      <c r="H221" s="95">
        <v>0</v>
      </c>
      <c r="I221" s="96"/>
      <c r="J221" s="149">
        <v>0</v>
      </c>
      <c r="K221" s="150"/>
      <c r="L221" s="161">
        <v>0</v>
      </c>
      <c r="M221" s="162"/>
      <c r="N221" s="21">
        <v>0</v>
      </c>
    </row>
    <row r="222" spans="1:14" ht="45.75" customHeight="1">
      <c r="A222" s="33">
        <v>938000</v>
      </c>
      <c r="B222" s="103" t="s">
        <v>91</v>
      </c>
      <c r="C222" s="104"/>
      <c r="D222" s="104"/>
      <c r="E222" s="104"/>
      <c r="F222" s="104"/>
      <c r="G222" s="105"/>
      <c r="H222" s="95">
        <f>H223</f>
        <v>19500</v>
      </c>
      <c r="I222" s="96"/>
      <c r="J222" s="95">
        <f>J223</f>
        <v>0</v>
      </c>
      <c r="K222" s="96"/>
      <c r="L222" s="95">
        <f>L223</f>
        <v>11030</v>
      </c>
      <c r="M222" s="96"/>
      <c r="N222" s="18">
        <v>0</v>
      </c>
    </row>
    <row r="223" spans="1:14" ht="42" customHeight="1">
      <c r="A223" s="38">
        <v>938100</v>
      </c>
      <c r="B223" s="81" t="s">
        <v>92</v>
      </c>
      <c r="C223" s="82"/>
      <c r="D223" s="82"/>
      <c r="E223" s="82"/>
      <c r="F223" s="82"/>
      <c r="G223" s="83"/>
      <c r="H223" s="69">
        <v>19500</v>
      </c>
      <c r="I223" s="70"/>
      <c r="J223" s="151">
        <v>0</v>
      </c>
      <c r="K223" s="152"/>
      <c r="L223" s="151">
        <v>11030</v>
      </c>
      <c r="M223" s="152"/>
      <c r="N223" s="21">
        <v>0</v>
      </c>
    </row>
    <row r="224" spans="1:14" ht="34.5" customHeight="1">
      <c r="A224" s="19">
        <v>630000</v>
      </c>
      <c r="B224" s="92" t="s">
        <v>93</v>
      </c>
      <c r="C224" s="93"/>
      <c r="D224" s="93"/>
      <c r="E224" s="93"/>
      <c r="F224" s="93"/>
      <c r="G224" s="94"/>
      <c r="H224" s="87">
        <f>H225+H227</f>
        <v>113210</v>
      </c>
      <c r="I224" s="88"/>
      <c r="J224" s="87">
        <f>J225+J227</f>
        <v>0</v>
      </c>
      <c r="K224" s="88"/>
      <c r="L224" s="87">
        <f>L225+L227</f>
        <v>109748</v>
      </c>
      <c r="M224" s="88"/>
      <c r="N224" s="18">
        <v>0</v>
      </c>
    </row>
    <row r="225" spans="1:14" ht="34.5" customHeight="1">
      <c r="A225" s="33">
        <v>631000</v>
      </c>
      <c r="B225" s="156" t="s">
        <v>94</v>
      </c>
      <c r="C225" s="157"/>
      <c r="D225" s="157"/>
      <c r="E225" s="157"/>
      <c r="F225" s="157"/>
      <c r="G225" s="158"/>
      <c r="H225" s="95">
        <f>H226</f>
        <v>93710</v>
      </c>
      <c r="I225" s="96"/>
      <c r="J225" s="95">
        <f>J226</f>
        <v>0</v>
      </c>
      <c r="K225" s="96"/>
      <c r="L225" s="95">
        <f>L226</f>
        <v>93509</v>
      </c>
      <c r="M225" s="96"/>
      <c r="N225" s="18">
        <v>0</v>
      </c>
    </row>
    <row r="226" spans="1:14" ht="34.5" customHeight="1">
      <c r="A226" s="38">
        <v>631900</v>
      </c>
      <c r="B226" s="71" t="s">
        <v>94</v>
      </c>
      <c r="C226" s="72"/>
      <c r="D226" s="72"/>
      <c r="E226" s="72"/>
      <c r="F226" s="72"/>
      <c r="G226" s="73"/>
      <c r="H226" s="69">
        <f>H352+H428+H384+H405</f>
        <v>93710</v>
      </c>
      <c r="I226" s="70"/>
      <c r="J226" s="151">
        <v>0</v>
      </c>
      <c r="K226" s="152"/>
      <c r="L226" s="151">
        <f>L352+L428+L384+L405</f>
        <v>93509</v>
      </c>
      <c r="M226" s="152"/>
      <c r="N226" s="21">
        <v>0</v>
      </c>
    </row>
    <row r="227" spans="1:14" ht="43.5" customHeight="1">
      <c r="A227" s="33">
        <v>638000</v>
      </c>
      <c r="B227" s="103" t="s">
        <v>95</v>
      </c>
      <c r="C227" s="104"/>
      <c r="D227" s="104"/>
      <c r="E227" s="104"/>
      <c r="F227" s="104"/>
      <c r="G227" s="105"/>
      <c r="H227" s="95">
        <f>H228</f>
        <v>19500</v>
      </c>
      <c r="I227" s="96"/>
      <c r="J227" s="95">
        <f>J228</f>
        <v>0</v>
      </c>
      <c r="K227" s="96"/>
      <c r="L227" s="95">
        <f>L228</f>
        <v>16239</v>
      </c>
      <c r="M227" s="96"/>
      <c r="N227" s="18">
        <v>0</v>
      </c>
    </row>
    <row r="228" spans="1:14" ht="45.75" customHeight="1">
      <c r="A228" s="20">
        <v>638100</v>
      </c>
      <c r="B228" s="81" t="s">
        <v>96</v>
      </c>
      <c r="C228" s="82"/>
      <c r="D228" s="82"/>
      <c r="E228" s="82"/>
      <c r="F228" s="82"/>
      <c r="G228" s="83"/>
      <c r="H228" s="84">
        <f>H354+H430</f>
        <v>19500</v>
      </c>
      <c r="I228" s="85"/>
      <c r="J228" s="159">
        <f>J354+J430</f>
        <v>0</v>
      </c>
      <c r="K228" s="160"/>
      <c r="L228" s="159">
        <f>L354+L430</f>
        <v>16239</v>
      </c>
      <c r="M228" s="160"/>
      <c r="N228" s="21">
        <v>0</v>
      </c>
    </row>
    <row r="229" spans="1:14" ht="34.5" customHeight="1">
      <c r="A229" s="34" t="s">
        <v>7</v>
      </c>
      <c r="B229" s="92" t="s">
        <v>55</v>
      </c>
      <c r="C229" s="93"/>
      <c r="D229" s="93"/>
      <c r="E229" s="93"/>
      <c r="F229" s="93"/>
      <c r="G229" s="94"/>
      <c r="H229" s="87">
        <v>0</v>
      </c>
      <c r="I229" s="88"/>
      <c r="J229" s="149">
        <v>0</v>
      </c>
      <c r="K229" s="150"/>
      <c r="L229" s="121">
        <v>0</v>
      </c>
      <c r="M229" s="122"/>
      <c r="N229" s="18">
        <v>0</v>
      </c>
    </row>
    <row r="231" spans="1:14" ht="54" customHeight="1">
      <c r="A231" s="258" t="s">
        <v>195</v>
      </c>
      <c r="B231" s="258"/>
      <c r="C231" s="258"/>
      <c r="D231" s="258"/>
      <c r="E231" s="258"/>
      <c r="F231" s="258"/>
      <c r="G231" s="258"/>
      <c r="H231" s="258"/>
      <c r="I231" s="258"/>
      <c r="J231" s="258"/>
      <c r="K231" s="258"/>
      <c r="L231" s="258"/>
      <c r="M231" s="258"/>
      <c r="N231" s="258"/>
    </row>
    <row r="232" spans="1:14" ht="16.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</row>
    <row r="233" spans="1:14" ht="20.25">
      <c r="A233" s="257" t="s">
        <v>173</v>
      </c>
      <c r="B233" s="257"/>
      <c r="C233" s="257"/>
      <c r="D233" s="257"/>
      <c r="E233" s="257"/>
      <c r="F233" s="257"/>
      <c r="G233" s="257"/>
      <c r="H233" s="257"/>
      <c r="I233" s="257"/>
      <c r="J233" s="257"/>
      <c r="K233" s="257"/>
      <c r="L233" s="257"/>
      <c r="M233" s="257"/>
      <c r="N233" s="257"/>
    </row>
    <row r="234" spans="1:14" ht="28.5" customHeight="1">
      <c r="A234" s="43" t="s">
        <v>67</v>
      </c>
      <c r="B234" s="78" t="s">
        <v>66</v>
      </c>
      <c r="C234" s="79"/>
      <c r="D234" s="79"/>
      <c r="E234" s="79"/>
      <c r="F234" s="79"/>
      <c r="G234" s="80"/>
      <c r="H234" s="78" t="s">
        <v>222</v>
      </c>
      <c r="I234" s="79"/>
      <c r="J234" s="79"/>
      <c r="K234" s="79"/>
      <c r="L234" s="79"/>
      <c r="M234" s="79"/>
      <c r="N234" s="80"/>
    </row>
    <row r="235" spans="1:14" ht="28.5" customHeight="1">
      <c r="A235" s="44">
        <v>1</v>
      </c>
      <c r="B235" s="66" t="s">
        <v>56</v>
      </c>
      <c r="C235" s="67"/>
      <c r="D235" s="67"/>
      <c r="E235" s="67"/>
      <c r="F235" s="67"/>
      <c r="G235" s="68"/>
      <c r="H235" s="57">
        <v>1010129</v>
      </c>
      <c r="I235" s="58"/>
      <c r="J235" s="58"/>
      <c r="K235" s="58"/>
      <c r="L235" s="58"/>
      <c r="M235" s="58"/>
      <c r="N235" s="59"/>
    </row>
    <row r="236" spans="1:14" ht="28.5" customHeight="1">
      <c r="A236" s="44">
        <v>2</v>
      </c>
      <c r="B236" s="66" t="s">
        <v>57</v>
      </c>
      <c r="C236" s="67"/>
      <c r="D236" s="67"/>
      <c r="E236" s="67"/>
      <c r="F236" s="67"/>
      <c r="G236" s="68"/>
      <c r="H236" s="57">
        <v>0</v>
      </c>
      <c r="I236" s="58"/>
      <c r="J236" s="58"/>
      <c r="K236" s="58"/>
      <c r="L236" s="58"/>
      <c r="M236" s="58"/>
      <c r="N236" s="59"/>
    </row>
    <row r="237" spans="1:14" ht="28.5" customHeight="1">
      <c r="A237" s="44">
        <v>3</v>
      </c>
      <c r="B237" s="66" t="s">
        <v>58</v>
      </c>
      <c r="C237" s="67"/>
      <c r="D237" s="67"/>
      <c r="E237" s="67"/>
      <c r="F237" s="67"/>
      <c r="G237" s="68"/>
      <c r="H237" s="57">
        <v>0</v>
      </c>
      <c r="I237" s="58"/>
      <c r="J237" s="58"/>
      <c r="K237" s="58"/>
      <c r="L237" s="58"/>
      <c r="M237" s="58"/>
      <c r="N237" s="59"/>
    </row>
    <row r="238" spans="1:14" ht="28.5" customHeight="1">
      <c r="A238" s="44">
        <v>4</v>
      </c>
      <c r="B238" s="66" t="s">
        <v>59</v>
      </c>
      <c r="C238" s="67"/>
      <c r="D238" s="67"/>
      <c r="E238" s="67"/>
      <c r="F238" s="67"/>
      <c r="G238" s="68"/>
      <c r="H238" s="57">
        <v>419953</v>
      </c>
      <c r="I238" s="58"/>
      <c r="J238" s="58"/>
      <c r="K238" s="58"/>
      <c r="L238" s="58"/>
      <c r="M238" s="58"/>
      <c r="N238" s="59"/>
    </row>
    <row r="239" spans="1:14" ht="28.5" customHeight="1">
      <c r="A239" s="44">
        <v>5</v>
      </c>
      <c r="B239" s="66" t="s">
        <v>60</v>
      </c>
      <c r="C239" s="67"/>
      <c r="D239" s="67"/>
      <c r="E239" s="67"/>
      <c r="F239" s="67"/>
      <c r="G239" s="68"/>
      <c r="H239" s="57">
        <v>57002</v>
      </c>
      <c r="I239" s="58"/>
      <c r="J239" s="58"/>
      <c r="K239" s="58"/>
      <c r="L239" s="58"/>
      <c r="M239" s="58"/>
      <c r="N239" s="59"/>
    </row>
    <row r="240" spans="1:14" ht="28.5" customHeight="1">
      <c r="A240" s="44">
        <v>6</v>
      </c>
      <c r="B240" s="66" t="s">
        <v>61</v>
      </c>
      <c r="C240" s="67"/>
      <c r="D240" s="67"/>
      <c r="E240" s="67"/>
      <c r="F240" s="67"/>
      <c r="G240" s="68"/>
      <c r="H240" s="57">
        <v>1122030</v>
      </c>
      <c r="I240" s="58"/>
      <c r="J240" s="58"/>
      <c r="K240" s="58"/>
      <c r="L240" s="58"/>
      <c r="M240" s="58"/>
      <c r="N240" s="59"/>
    </row>
    <row r="241" spans="1:14" ht="28.5" customHeight="1">
      <c r="A241" s="44">
        <v>7</v>
      </c>
      <c r="B241" s="66" t="s">
        <v>62</v>
      </c>
      <c r="C241" s="67"/>
      <c r="D241" s="67"/>
      <c r="E241" s="67"/>
      <c r="F241" s="67"/>
      <c r="G241" s="68"/>
      <c r="H241" s="57">
        <v>21383</v>
      </c>
      <c r="I241" s="58"/>
      <c r="J241" s="58"/>
      <c r="K241" s="58"/>
      <c r="L241" s="58"/>
      <c r="M241" s="58"/>
      <c r="N241" s="59"/>
    </row>
    <row r="242" spans="1:14" ht="28.5" customHeight="1">
      <c r="A242" s="44">
        <v>8</v>
      </c>
      <c r="B242" s="66" t="s">
        <v>63</v>
      </c>
      <c r="C242" s="67"/>
      <c r="D242" s="67"/>
      <c r="E242" s="67"/>
      <c r="F242" s="67"/>
      <c r="G242" s="68"/>
      <c r="H242" s="57">
        <v>54496</v>
      </c>
      <c r="I242" s="58"/>
      <c r="J242" s="58"/>
      <c r="K242" s="58"/>
      <c r="L242" s="58"/>
      <c r="M242" s="58"/>
      <c r="N242" s="59"/>
    </row>
    <row r="243" spans="1:14" ht="28.5" customHeight="1">
      <c r="A243" s="44">
        <v>9</v>
      </c>
      <c r="B243" s="66" t="s">
        <v>64</v>
      </c>
      <c r="C243" s="67"/>
      <c r="D243" s="67"/>
      <c r="E243" s="67"/>
      <c r="F243" s="67"/>
      <c r="G243" s="68"/>
      <c r="H243" s="57">
        <v>241996</v>
      </c>
      <c r="I243" s="58"/>
      <c r="J243" s="58"/>
      <c r="K243" s="58"/>
      <c r="L243" s="58"/>
      <c r="M243" s="58"/>
      <c r="N243" s="59"/>
    </row>
    <row r="244" spans="1:14" ht="28.5" customHeight="1">
      <c r="A244" s="44">
        <v>10</v>
      </c>
      <c r="B244" s="66" t="s">
        <v>65</v>
      </c>
      <c r="C244" s="67"/>
      <c r="D244" s="67"/>
      <c r="E244" s="67"/>
      <c r="F244" s="67"/>
      <c r="G244" s="68"/>
      <c r="H244" s="57">
        <v>381469</v>
      </c>
      <c r="I244" s="58"/>
      <c r="J244" s="58"/>
      <c r="K244" s="58"/>
      <c r="L244" s="58"/>
      <c r="M244" s="58"/>
      <c r="N244" s="59"/>
    </row>
    <row r="245" spans="1:14" ht="28.5" customHeight="1">
      <c r="A245" s="44"/>
      <c r="B245" s="66" t="s">
        <v>223</v>
      </c>
      <c r="C245" s="67"/>
      <c r="D245" s="67"/>
      <c r="E245" s="67"/>
      <c r="F245" s="67"/>
      <c r="G245" s="68"/>
      <c r="H245" s="57">
        <v>372522</v>
      </c>
      <c r="I245" s="58"/>
      <c r="J245" s="58"/>
      <c r="K245" s="58"/>
      <c r="L245" s="58"/>
      <c r="M245" s="58"/>
      <c r="N245" s="59"/>
    </row>
    <row r="246" spans="1:14" ht="28.5" customHeight="1">
      <c r="A246" s="44"/>
      <c r="B246" s="89" t="s">
        <v>175</v>
      </c>
      <c r="C246" s="90"/>
      <c r="D246" s="90"/>
      <c r="E246" s="90"/>
      <c r="F246" s="90"/>
      <c r="G246" s="91"/>
      <c r="H246" s="116">
        <f>H235+H236+H237+H238+H239+H240+H241+H242+H243+H244+H245</f>
        <v>3680980</v>
      </c>
      <c r="I246" s="117"/>
      <c r="J246" s="117"/>
      <c r="K246" s="117"/>
      <c r="L246" s="117"/>
      <c r="M246" s="117"/>
      <c r="N246" s="118"/>
    </row>
    <row r="247" ht="28.5" customHeight="1"/>
    <row r="248" spans="1:14" ht="28.5" customHeight="1">
      <c r="A248" s="74" t="s">
        <v>174</v>
      </c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</row>
    <row r="249" ht="28.5" customHeight="1"/>
    <row r="250" spans="1:14" ht="28.5" customHeight="1">
      <c r="A250" s="45" t="s">
        <v>67</v>
      </c>
      <c r="B250" s="75" t="s">
        <v>66</v>
      </c>
      <c r="C250" s="76"/>
      <c r="D250" s="76"/>
      <c r="E250" s="76"/>
      <c r="F250" s="76"/>
      <c r="G250" s="77"/>
      <c r="H250" s="78" t="s">
        <v>222</v>
      </c>
      <c r="I250" s="79"/>
      <c r="J250" s="79"/>
      <c r="K250" s="79"/>
      <c r="L250" s="79"/>
      <c r="M250" s="79"/>
      <c r="N250" s="80"/>
    </row>
    <row r="251" spans="1:14" ht="28.5" customHeight="1">
      <c r="A251" s="46">
        <v>1</v>
      </c>
      <c r="B251" s="60" t="s">
        <v>176</v>
      </c>
      <c r="C251" s="61"/>
      <c r="D251" s="61"/>
      <c r="E251" s="61"/>
      <c r="F251" s="61"/>
      <c r="G251" s="62"/>
      <c r="H251" s="63">
        <v>3014502</v>
      </c>
      <c r="I251" s="64"/>
      <c r="J251" s="64"/>
      <c r="K251" s="64"/>
      <c r="L251" s="64"/>
      <c r="M251" s="64"/>
      <c r="N251" s="65"/>
    </row>
    <row r="252" spans="1:14" ht="28.5" customHeight="1">
      <c r="A252" s="46">
        <v>2</v>
      </c>
      <c r="B252" s="60" t="s">
        <v>177</v>
      </c>
      <c r="C252" s="61"/>
      <c r="D252" s="61"/>
      <c r="E252" s="61"/>
      <c r="F252" s="61"/>
      <c r="G252" s="62"/>
      <c r="H252" s="63">
        <v>293956</v>
      </c>
      <c r="I252" s="64"/>
      <c r="J252" s="64"/>
      <c r="K252" s="64"/>
      <c r="L252" s="64"/>
      <c r="M252" s="64"/>
      <c r="N252" s="65"/>
    </row>
    <row r="253" spans="1:14" ht="28.5" customHeight="1">
      <c r="A253" s="46"/>
      <c r="B253" s="60" t="s">
        <v>223</v>
      </c>
      <c r="C253" s="61"/>
      <c r="D253" s="61"/>
      <c r="E253" s="61"/>
      <c r="F253" s="61"/>
      <c r="G253" s="62"/>
      <c r="H253" s="63">
        <v>372522</v>
      </c>
      <c r="I253" s="64"/>
      <c r="J253" s="64"/>
      <c r="K253" s="64"/>
      <c r="L253" s="64"/>
      <c r="M253" s="64"/>
      <c r="N253" s="65"/>
    </row>
    <row r="254" spans="1:14" ht="28.5" customHeight="1">
      <c r="A254" s="46"/>
      <c r="B254" s="108" t="s">
        <v>175</v>
      </c>
      <c r="C254" s="109"/>
      <c r="D254" s="109"/>
      <c r="E254" s="109"/>
      <c r="F254" s="109"/>
      <c r="G254" s="110"/>
      <c r="H254" s="113">
        <f>H251+H252+H253</f>
        <v>3680980</v>
      </c>
      <c r="I254" s="114"/>
      <c r="J254" s="114"/>
      <c r="K254" s="114"/>
      <c r="L254" s="114"/>
      <c r="M254" s="114"/>
      <c r="N254" s="115"/>
    </row>
    <row r="255" ht="28.5" customHeight="1"/>
    <row r="257" spans="1:14" ht="57.75" customHeight="1">
      <c r="A257" s="86" t="s">
        <v>196</v>
      </c>
      <c r="B257" s="86"/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</row>
    <row r="259" spans="1:14" ht="23.25">
      <c r="A259" s="227" t="s">
        <v>215</v>
      </c>
      <c r="B259" s="227"/>
      <c r="C259" s="227"/>
      <c r="D259" s="227"/>
      <c r="E259" s="227"/>
      <c r="F259" s="227"/>
      <c r="G259" s="227"/>
      <c r="H259" s="227"/>
      <c r="I259" s="227"/>
      <c r="J259" s="227"/>
      <c r="K259" s="227"/>
      <c r="L259" s="227"/>
      <c r="M259" s="227"/>
      <c r="N259" s="227"/>
    </row>
    <row r="261" spans="1:14" ht="56.25" customHeight="1">
      <c r="A261" s="27" t="s">
        <v>0</v>
      </c>
      <c r="B261" s="97" t="s">
        <v>1</v>
      </c>
      <c r="C261" s="98"/>
      <c r="D261" s="98"/>
      <c r="E261" s="98"/>
      <c r="F261" s="98"/>
      <c r="G261" s="99"/>
      <c r="H261" s="177" t="s">
        <v>180</v>
      </c>
      <c r="I261" s="178"/>
      <c r="J261" s="168" t="s">
        <v>190</v>
      </c>
      <c r="K261" s="169"/>
      <c r="L261" s="168" t="s">
        <v>191</v>
      </c>
      <c r="M261" s="169"/>
      <c r="N261" s="13" t="s">
        <v>189</v>
      </c>
    </row>
    <row r="262" spans="1:14" ht="30" customHeight="1">
      <c r="A262" s="28">
        <v>1</v>
      </c>
      <c r="B262" s="97">
        <v>2</v>
      </c>
      <c r="C262" s="98"/>
      <c r="D262" s="98"/>
      <c r="E262" s="98"/>
      <c r="F262" s="98"/>
      <c r="G262" s="99"/>
      <c r="H262" s="111">
        <v>3</v>
      </c>
      <c r="I262" s="112"/>
      <c r="J262" s="211">
        <v>4</v>
      </c>
      <c r="K262" s="212"/>
      <c r="L262" s="111">
        <v>5</v>
      </c>
      <c r="M262" s="112"/>
      <c r="N262" s="29">
        <v>6</v>
      </c>
    </row>
    <row r="263" spans="1:15" ht="34.5" customHeight="1">
      <c r="A263" s="19">
        <v>411000</v>
      </c>
      <c r="B263" s="92" t="s">
        <v>3</v>
      </c>
      <c r="C263" s="93"/>
      <c r="D263" s="93"/>
      <c r="E263" s="93"/>
      <c r="F263" s="93"/>
      <c r="G263" s="94"/>
      <c r="H263" s="106">
        <f>H264+H265</f>
        <v>112000</v>
      </c>
      <c r="I263" s="107"/>
      <c r="J263" s="106">
        <f>J264+J265</f>
        <v>144698</v>
      </c>
      <c r="K263" s="107"/>
      <c r="L263" s="106">
        <f>L264+L265</f>
        <v>111406</v>
      </c>
      <c r="M263" s="107"/>
      <c r="N263" s="18">
        <f aca="true" t="shared" si="5" ref="N263:N268">L263/J263*100</f>
        <v>76.99208005639332</v>
      </c>
      <c r="O263" s="1" t="s">
        <v>187</v>
      </c>
    </row>
    <row r="264" spans="1:14" ht="34.5" customHeight="1">
      <c r="A264" s="17">
        <v>411100</v>
      </c>
      <c r="B264" s="71" t="s">
        <v>18</v>
      </c>
      <c r="C264" s="72"/>
      <c r="D264" s="72"/>
      <c r="E264" s="72"/>
      <c r="F264" s="72"/>
      <c r="G264" s="73"/>
      <c r="H264" s="69">
        <v>99500</v>
      </c>
      <c r="I264" s="70"/>
      <c r="J264" s="84">
        <v>123771</v>
      </c>
      <c r="K264" s="85"/>
      <c r="L264" s="119">
        <v>98979</v>
      </c>
      <c r="M264" s="120"/>
      <c r="N264" s="30">
        <f t="shared" si="5"/>
        <v>79.96945972804616</v>
      </c>
    </row>
    <row r="265" spans="1:14" ht="48" customHeight="1">
      <c r="A265" s="17">
        <v>411200</v>
      </c>
      <c r="B265" s="81" t="s">
        <v>19</v>
      </c>
      <c r="C265" s="82"/>
      <c r="D265" s="82"/>
      <c r="E265" s="82"/>
      <c r="F265" s="82"/>
      <c r="G265" s="83"/>
      <c r="H265" s="69">
        <v>12500</v>
      </c>
      <c r="I265" s="70"/>
      <c r="J265" s="84">
        <v>20927</v>
      </c>
      <c r="K265" s="85"/>
      <c r="L265" s="119">
        <v>12427</v>
      </c>
      <c r="M265" s="120"/>
      <c r="N265" s="30">
        <f t="shared" si="5"/>
        <v>59.38261575954509</v>
      </c>
    </row>
    <row r="266" spans="1:14" ht="34.5" customHeight="1">
      <c r="A266" s="19">
        <v>412000</v>
      </c>
      <c r="B266" s="92" t="s">
        <v>20</v>
      </c>
      <c r="C266" s="93"/>
      <c r="D266" s="93"/>
      <c r="E266" s="93"/>
      <c r="F266" s="93"/>
      <c r="G266" s="94"/>
      <c r="H266" s="106">
        <f>H267</f>
        <v>72000</v>
      </c>
      <c r="I266" s="107"/>
      <c r="J266" s="106">
        <f>J267</f>
        <v>124646</v>
      </c>
      <c r="K266" s="107"/>
      <c r="L266" s="106">
        <f>L267</f>
        <v>75918</v>
      </c>
      <c r="M266" s="107"/>
      <c r="N266" s="18">
        <f t="shared" si="5"/>
        <v>60.90688830768737</v>
      </c>
    </row>
    <row r="267" spans="1:14" ht="34.5" customHeight="1">
      <c r="A267" s="20">
        <v>412900</v>
      </c>
      <c r="B267" s="71" t="s">
        <v>71</v>
      </c>
      <c r="C267" s="72"/>
      <c r="D267" s="72"/>
      <c r="E267" s="72"/>
      <c r="F267" s="72"/>
      <c r="G267" s="73"/>
      <c r="H267" s="69">
        <v>72000</v>
      </c>
      <c r="I267" s="70"/>
      <c r="J267" s="84">
        <v>124646</v>
      </c>
      <c r="K267" s="85"/>
      <c r="L267" s="69">
        <v>75918</v>
      </c>
      <c r="M267" s="70"/>
      <c r="N267" s="30">
        <f t="shared" si="5"/>
        <v>60.90688830768737</v>
      </c>
    </row>
    <row r="268" spans="1:14" ht="54.75" customHeight="1">
      <c r="A268" s="17"/>
      <c r="B268" s="126" t="s">
        <v>40</v>
      </c>
      <c r="C268" s="127"/>
      <c r="D268" s="127"/>
      <c r="E268" s="127"/>
      <c r="F268" s="127"/>
      <c r="G268" s="128"/>
      <c r="H268" s="106">
        <f>H263+H266</f>
        <v>184000</v>
      </c>
      <c r="I268" s="107"/>
      <c r="J268" s="106">
        <f>J263+J266</f>
        <v>269344</v>
      </c>
      <c r="K268" s="107"/>
      <c r="L268" s="106">
        <f>L263+L266</f>
        <v>187324</v>
      </c>
      <c r="M268" s="107"/>
      <c r="N268" s="18">
        <f t="shared" si="5"/>
        <v>69.5482357134371</v>
      </c>
    </row>
    <row r="269" spans="2:7" ht="12.75">
      <c r="B269" s="240"/>
      <c r="C269" s="240"/>
      <c r="D269" s="240"/>
      <c r="E269" s="240"/>
      <c r="F269" s="240"/>
      <c r="G269" s="240"/>
    </row>
    <row r="270" spans="1:14" ht="23.25">
      <c r="A270" s="227" t="s">
        <v>216</v>
      </c>
      <c r="B270" s="227"/>
      <c r="C270" s="227"/>
      <c r="D270" s="227"/>
      <c r="E270" s="227"/>
      <c r="F270" s="227"/>
      <c r="G270" s="227"/>
      <c r="H270" s="227"/>
      <c r="I270" s="227"/>
      <c r="J270" s="227"/>
      <c r="K270" s="227"/>
      <c r="L270" s="227"/>
      <c r="M270" s="227"/>
      <c r="N270" s="227"/>
    </row>
    <row r="272" spans="1:14" ht="56.25" customHeight="1">
      <c r="A272" s="27" t="s">
        <v>0</v>
      </c>
      <c r="B272" s="97" t="s">
        <v>1</v>
      </c>
      <c r="C272" s="98"/>
      <c r="D272" s="98"/>
      <c r="E272" s="98"/>
      <c r="F272" s="98"/>
      <c r="G272" s="99"/>
      <c r="H272" s="177" t="s">
        <v>180</v>
      </c>
      <c r="I272" s="178"/>
      <c r="J272" s="168" t="s">
        <v>190</v>
      </c>
      <c r="K272" s="169"/>
      <c r="L272" s="168" t="s">
        <v>191</v>
      </c>
      <c r="M272" s="169"/>
      <c r="N272" s="13" t="s">
        <v>189</v>
      </c>
    </row>
    <row r="273" spans="1:14" ht="30" customHeight="1">
      <c r="A273" s="28">
        <v>1</v>
      </c>
      <c r="B273" s="97">
        <v>2</v>
      </c>
      <c r="C273" s="98"/>
      <c r="D273" s="98"/>
      <c r="E273" s="98"/>
      <c r="F273" s="98"/>
      <c r="G273" s="99"/>
      <c r="H273" s="111">
        <v>3</v>
      </c>
      <c r="I273" s="112"/>
      <c r="J273" s="211">
        <v>4</v>
      </c>
      <c r="K273" s="212"/>
      <c r="L273" s="111">
        <v>5</v>
      </c>
      <c r="M273" s="112"/>
      <c r="N273" s="29">
        <v>6</v>
      </c>
    </row>
    <row r="274" spans="1:14" ht="34.5" customHeight="1">
      <c r="A274" s="19">
        <v>412000</v>
      </c>
      <c r="B274" s="92" t="s">
        <v>20</v>
      </c>
      <c r="C274" s="93"/>
      <c r="D274" s="93"/>
      <c r="E274" s="93"/>
      <c r="F274" s="93"/>
      <c r="G274" s="94"/>
      <c r="H274" s="106">
        <f>H275</f>
        <v>9950</v>
      </c>
      <c r="I274" s="107"/>
      <c r="J274" s="106">
        <f>J275</f>
        <v>30333</v>
      </c>
      <c r="K274" s="107"/>
      <c r="L274" s="106">
        <f>L275</f>
        <v>9915</v>
      </c>
      <c r="M274" s="107"/>
      <c r="N274" s="18">
        <f>L274/J274*100</f>
        <v>32.687172386509744</v>
      </c>
    </row>
    <row r="275" spans="1:14" ht="34.5" customHeight="1">
      <c r="A275" s="20">
        <v>412900</v>
      </c>
      <c r="B275" s="71" t="s">
        <v>71</v>
      </c>
      <c r="C275" s="72"/>
      <c r="D275" s="72"/>
      <c r="E275" s="72"/>
      <c r="F275" s="72"/>
      <c r="G275" s="73"/>
      <c r="H275" s="69">
        <v>9950</v>
      </c>
      <c r="I275" s="70"/>
      <c r="J275" s="84">
        <v>30333</v>
      </c>
      <c r="K275" s="85"/>
      <c r="L275" s="69">
        <v>9915</v>
      </c>
      <c r="M275" s="70"/>
      <c r="N275" s="30">
        <f>L275/J275*100</f>
        <v>32.687172386509744</v>
      </c>
    </row>
    <row r="276" spans="1:14" ht="51.75" customHeight="1">
      <c r="A276" s="17"/>
      <c r="B276" s="126" t="s">
        <v>40</v>
      </c>
      <c r="C276" s="127"/>
      <c r="D276" s="127"/>
      <c r="E276" s="127"/>
      <c r="F276" s="127"/>
      <c r="G276" s="128"/>
      <c r="H276" s="106">
        <f>H274</f>
        <v>9950</v>
      </c>
      <c r="I276" s="107"/>
      <c r="J276" s="106">
        <f>J274</f>
        <v>30333</v>
      </c>
      <c r="K276" s="107"/>
      <c r="L276" s="106">
        <f>L274</f>
        <v>9915</v>
      </c>
      <c r="M276" s="107"/>
      <c r="N276" s="18">
        <f>L276/J276*100</f>
        <v>32.687172386509744</v>
      </c>
    </row>
    <row r="278" spans="1:14" ht="23.25">
      <c r="A278" s="227" t="s">
        <v>217</v>
      </c>
      <c r="B278" s="227"/>
      <c r="C278" s="227"/>
      <c r="D278" s="227"/>
      <c r="E278" s="227"/>
      <c r="F278" s="227"/>
      <c r="G278" s="227"/>
      <c r="H278" s="227"/>
      <c r="I278" s="227"/>
      <c r="J278" s="227"/>
      <c r="K278" s="227"/>
      <c r="L278" s="227"/>
      <c r="M278" s="227"/>
      <c r="N278" s="227"/>
    </row>
    <row r="280" spans="1:14" ht="56.25" customHeight="1">
      <c r="A280" s="27" t="s">
        <v>0</v>
      </c>
      <c r="B280" s="97" t="s">
        <v>1</v>
      </c>
      <c r="C280" s="98"/>
      <c r="D280" s="98"/>
      <c r="E280" s="98"/>
      <c r="F280" s="98"/>
      <c r="G280" s="99"/>
      <c r="H280" s="177" t="s">
        <v>180</v>
      </c>
      <c r="I280" s="178"/>
      <c r="J280" s="168" t="s">
        <v>190</v>
      </c>
      <c r="K280" s="169"/>
      <c r="L280" s="168" t="s">
        <v>191</v>
      </c>
      <c r="M280" s="169"/>
      <c r="N280" s="13" t="s">
        <v>189</v>
      </c>
    </row>
    <row r="281" spans="1:14" ht="30" customHeight="1">
      <c r="A281" s="28">
        <v>1</v>
      </c>
      <c r="B281" s="97">
        <v>2</v>
      </c>
      <c r="C281" s="98"/>
      <c r="D281" s="98"/>
      <c r="E281" s="98"/>
      <c r="F281" s="98"/>
      <c r="G281" s="99"/>
      <c r="H281" s="111">
        <v>3</v>
      </c>
      <c r="I281" s="112"/>
      <c r="J281" s="211">
        <v>4</v>
      </c>
      <c r="K281" s="212"/>
      <c r="L281" s="111">
        <v>5</v>
      </c>
      <c r="M281" s="112"/>
      <c r="N281" s="29">
        <v>6</v>
      </c>
    </row>
    <row r="282" spans="1:14" ht="34.5" customHeight="1">
      <c r="A282" s="19">
        <v>412000</v>
      </c>
      <c r="B282" s="92" t="s">
        <v>20</v>
      </c>
      <c r="C282" s="93"/>
      <c r="D282" s="93"/>
      <c r="E282" s="93"/>
      <c r="F282" s="93"/>
      <c r="G282" s="94"/>
      <c r="H282" s="106">
        <f>H283</f>
        <v>12000</v>
      </c>
      <c r="I282" s="107"/>
      <c r="J282" s="106">
        <f>J283</f>
        <v>11076</v>
      </c>
      <c r="K282" s="107"/>
      <c r="L282" s="106">
        <f>L283</f>
        <v>9495</v>
      </c>
      <c r="M282" s="107"/>
      <c r="N282" s="18">
        <f>L282/J282*100</f>
        <v>85.72589382448538</v>
      </c>
    </row>
    <row r="283" spans="1:14" ht="34.5" customHeight="1">
      <c r="A283" s="20">
        <v>412900</v>
      </c>
      <c r="B283" s="71" t="s">
        <v>71</v>
      </c>
      <c r="C283" s="72"/>
      <c r="D283" s="72"/>
      <c r="E283" s="72"/>
      <c r="F283" s="72"/>
      <c r="G283" s="73"/>
      <c r="H283" s="69">
        <v>12000</v>
      </c>
      <c r="I283" s="70"/>
      <c r="J283" s="84">
        <v>11076</v>
      </c>
      <c r="K283" s="85"/>
      <c r="L283" s="69">
        <v>9495</v>
      </c>
      <c r="M283" s="70"/>
      <c r="N283" s="30">
        <f aca="true" t="shared" si="6" ref="N283:N293">L283/J283*100</f>
        <v>85.72589382448538</v>
      </c>
    </row>
    <row r="284" spans="1:14" s="4" customFormat="1" ht="34.5" customHeight="1">
      <c r="A284" s="19">
        <v>415000</v>
      </c>
      <c r="B284" s="126" t="s">
        <v>2</v>
      </c>
      <c r="C284" s="127"/>
      <c r="D284" s="127"/>
      <c r="E284" s="127"/>
      <c r="F284" s="127"/>
      <c r="G284" s="128"/>
      <c r="H284" s="106">
        <f>H285</f>
        <v>6000</v>
      </c>
      <c r="I284" s="107"/>
      <c r="J284" s="106">
        <f>J285</f>
        <v>12425</v>
      </c>
      <c r="K284" s="107"/>
      <c r="L284" s="106">
        <f>L285</f>
        <v>5537</v>
      </c>
      <c r="M284" s="107"/>
      <c r="N284" s="18">
        <f t="shared" si="6"/>
        <v>44.563380281690144</v>
      </c>
    </row>
    <row r="285" spans="1:14" ht="34.5" customHeight="1">
      <c r="A285" s="17">
        <v>415200</v>
      </c>
      <c r="B285" s="71" t="s">
        <v>178</v>
      </c>
      <c r="C285" s="72"/>
      <c r="D285" s="72"/>
      <c r="E285" s="72"/>
      <c r="F285" s="72"/>
      <c r="G285" s="73"/>
      <c r="H285" s="69">
        <v>6000</v>
      </c>
      <c r="I285" s="70"/>
      <c r="J285" s="84">
        <v>12425</v>
      </c>
      <c r="K285" s="85"/>
      <c r="L285" s="69">
        <v>5537</v>
      </c>
      <c r="M285" s="70"/>
      <c r="N285" s="30">
        <f t="shared" si="6"/>
        <v>44.563380281690144</v>
      </c>
    </row>
    <row r="286" spans="1:14" s="4" customFormat="1" ht="51.75" customHeight="1">
      <c r="A286" s="19">
        <v>416000</v>
      </c>
      <c r="B286" s="126" t="s">
        <v>32</v>
      </c>
      <c r="C286" s="127"/>
      <c r="D286" s="127"/>
      <c r="E286" s="127"/>
      <c r="F286" s="127"/>
      <c r="G286" s="128"/>
      <c r="H286" s="106">
        <f>H287</f>
        <v>51000</v>
      </c>
      <c r="I286" s="107"/>
      <c r="J286" s="106">
        <f>J287</f>
        <v>43520</v>
      </c>
      <c r="K286" s="107"/>
      <c r="L286" s="106">
        <f>L287</f>
        <v>49100</v>
      </c>
      <c r="M286" s="107"/>
      <c r="N286" s="18">
        <f t="shared" si="6"/>
        <v>112.82169117647058</v>
      </c>
    </row>
    <row r="287" spans="1:14" ht="45.75" customHeight="1">
      <c r="A287" s="20">
        <v>416100</v>
      </c>
      <c r="B287" s="81" t="s">
        <v>33</v>
      </c>
      <c r="C287" s="82"/>
      <c r="D287" s="82"/>
      <c r="E287" s="82"/>
      <c r="F287" s="82"/>
      <c r="G287" s="83"/>
      <c r="H287" s="69">
        <v>51000</v>
      </c>
      <c r="I287" s="70"/>
      <c r="J287" s="84">
        <v>43520</v>
      </c>
      <c r="K287" s="85"/>
      <c r="L287" s="69">
        <v>49100</v>
      </c>
      <c r="M287" s="70"/>
      <c r="N287" s="30">
        <f t="shared" si="6"/>
        <v>112.82169117647058</v>
      </c>
    </row>
    <row r="288" spans="1:14" ht="34.5" customHeight="1">
      <c r="A288" s="19">
        <v>511000</v>
      </c>
      <c r="B288" s="92" t="s">
        <v>36</v>
      </c>
      <c r="C288" s="93"/>
      <c r="D288" s="93"/>
      <c r="E288" s="93"/>
      <c r="F288" s="93"/>
      <c r="G288" s="94"/>
      <c r="H288" s="106">
        <f>H289+H292</f>
        <v>254000</v>
      </c>
      <c r="I288" s="107"/>
      <c r="J288" s="106">
        <f>J289+J292</f>
        <v>313292</v>
      </c>
      <c r="K288" s="107"/>
      <c r="L288" s="106">
        <f>L289+L290+L291+L292</f>
        <v>1102154</v>
      </c>
      <c r="M288" s="107"/>
      <c r="N288" s="18">
        <f t="shared" si="6"/>
        <v>351.79768394979766</v>
      </c>
    </row>
    <row r="289" spans="1:14" ht="43.5" customHeight="1">
      <c r="A289" s="20">
        <v>511100</v>
      </c>
      <c r="B289" s="81" t="s">
        <v>197</v>
      </c>
      <c r="C289" s="82"/>
      <c r="D289" s="82"/>
      <c r="E289" s="82"/>
      <c r="F289" s="82"/>
      <c r="G289" s="83"/>
      <c r="H289" s="69">
        <v>190000</v>
      </c>
      <c r="I289" s="70"/>
      <c r="J289" s="84">
        <v>309861</v>
      </c>
      <c r="K289" s="85"/>
      <c r="L289" s="69">
        <v>189936</v>
      </c>
      <c r="M289" s="70"/>
      <c r="N289" s="30">
        <f t="shared" si="6"/>
        <v>61.29716227598827</v>
      </c>
    </row>
    <row r="290" spans="1:14" ht="51" customHeight="1">
      <c r="A290" s="20">
        <v>511100</v>
      </c>
      <c r="B290" s="81" t="s">
        <v>198</v>
      </c>
      <c r="C290" s="82"/>
      <c r="D290" s="82"/>
      <c r="E290" s="82"/>
      <c r="F290" s="82"/>
      <c r="G290" s="83"/>
      <c r="H290" s="69">
        <v>0</v>
      </c>
      <c r="I290" s="70"/>
      <c r="J290" s="84">
        <v>0</v>
      </c>
      <c r="K290" s="85"/>
      <c r="L290" s="69">
        <v>76644</v>
      </c>
      <c r="M290" s="70"/>
      <c r="N290" s="30">
        <v>0</v>
      </c>
    </row>
    <row r="291" spans="1:14" ht="49.5" customHeight="1">
      <c r="A291" s="20">
        <v>511100</v>
      </c>
      <c r="B291" s="81" t="s">
        <v>199</v>
      </c>
      <c r="C291" s="82"/>
      <c r="D291" s="82"/>
      <c r="E291" s="82"/>
      <c r="F291" s="82"/>
      <c r="G291" s="83"/>
      <c r="H291" s="69">
        <v>0</v>
      </c>
      <c r="I291" s="70"/>
      <c r="J291" s="84">
        <v>0</v>
      </c>
      <c r="K291" s="85"/>
      <c r="L291" s="69">
        <v>771991</v>
      </c>
      <c r="M291" s="70"/>
      <c r="N291" s="30">
        <v>0</v>
      </c>
    </row>
    <row r="292" spans="1:14" ht="34.5" customHeight="1">
      <c r="A292" s="20">
        <v>511300</v>
      </c>
      <c r="B292" s="71" t="s">
        <v>38</v>
      </c>
      <c r="C292" s="72"/>
      <c r="D292" s="72"/>
      <c r="E292" s="72"/>
      <c r="F292" s="72"/>
      <c r="G292" s="73"/>
      <c r="H292" s="69">
        <v>64000</v>
      </c>
      <c r="I292" s="70"/>
      <c r="J292" s="84">
        <v>3431</v>
      </c>
      <c r="K292" s="85"/>
      <c r="L292" s="69">
        <v>63583</v>
      </c>
      <c r="M292" s="70"/>
      <c r="N292" s="30">
        <f t="shared" si="6"/>
        <v>1853.191489361702</v>
      </c>
    </row>
    <row r="293" spans="1:14" ht="51.75" customHeight="1">
      <c r="A293" s="17"/>
      <c r="B293" s="126" t="s">
        <v>40</v>
      </c>
      <c r="C293" s="127"/>
      <c r="D293" s="127"/>
      <c r="E293" s="127"/>
      <c r="F293" s="127"/>
      <c r="G293" s="128"/>
      <c r="H293" s="106">
        <f>H282+H284+H286+H288</f>
        <v>323000</v>
      </c>
      <c r="I293" s="107"/>
      <c r="J293" s="106">
        <f>J282+J284+J286+J288</f>
        <v>380313</v>
      </c>
      <c r="K293" s="107"/>
      <c r="L293" s="106">
        <f>L282+L284+L286+L288</f>
        <v>1166286</v>
      </c>
      <c r="M293" s="107"/>
      <c r="N293" s="18">
        <f t="shared" si="6"/>
        <v>306.66477348920495</v>
      </c>
    </row>
    <row r="295" spans="1:14" ht="23.25">
      <c r="A295" s="227" t="s">
        <v>218</v>
      </c>
      <c r="B295" s="227"/>
      <c r="C295" s="227"/>
      <c r="D295" s="227"/>
      <c r="E295" s="227"/>
      <c r="F295" s="227"/>
      <c r="G295" s="227"/>
      <c r="H295" s="227"/>
      <c r="I295" s="227"/>
      <c r="J295" s="227"/>
      <c r="K295" s="227"/>
      <c r="L295" s="227"/>
      <c r="M295" s="227"/>
      <c r="N295" s="227"/>
    </row>
    <row r="297" spans="1:14" ht="56.25" customHeight="1">
      <c r="A297" s="27" t="s">
        <v>0</v>
      </c>
      <c r="B297" s="97" t="s">
        <v>1</v>
      </c>
      <c r="C297" s="98"/>
      <c r="D297" s="98"/>
      <c r="E297" s="98"/>
      <c r="F297" s="98"/>
      <c r="G297" s="99"/>
      <c r="H297" s="177" t="s">
        <v>180</v>
      </c>
      <c r="I297" s="178"/>
      <c r="J297" s="168" t="s">
        <v>190</v>
      </c>
      <c r="K297" s="169"/>
      <c r="L297" s="168" t="s">
        <v>191</v>
      </c>
      <c r="M297" s="169"/>
      <c r="N297" s="13" t="s">
        <v>189</v>
      </c>
    </row>
    <row r="298" spans="1:14" ht="30" customHeight="1">
      <c r="A298" s="28">
        <v>1</v>
      </c>
      <c r="B298" s="97">
        <v>2</v>
      </c>
      <c r="C298" s="98"/>
      <c r="D298" s="98"/>
      <c r="E298" s="98"/>
      <c r="F298" s="98"/>
      <c r="G298" s="99"/>
      <c r="H298" s="111">
        <v>3</v>
      </c>
      <c r="I298" s="112"/>
      <c r="J298" s="211">
        <v>4</v>
      </c>
      <c r="K298" s="212"/>
      <c r="L298" s="111">
        <v>5</v>
      </c>
      <c r="M298" s="112"/>
      <c r="N298" s="29">
        <v>6</v>
      </c>
    </row>
    <row r="299" spans="1:14" ht="34.5" customHeight="1">
      <c r="A299" s="19">
        <v>412000</v>
      </c>
      <c r="B299" s="92" t="s">
        <v>20</v>
      </c>
      <c r="C299" s="93"/>
      <c r="D299" s="93"/>
      <c r="E299" s="93"/>
      <c r="F299" s="93"/>
      <c r="G299" s="94"/>
      <c r="H299" s="106">
        <f>H300+H301+H302+H303+H304+H305+H306+H307+H308</f>
        <v>288685</v>
      </c>
      <c r="I299" s="107"/>
      <c r="J299" s="149">
        <f>J300+J301+J302+J303+J304+J305+J306+J307+J308</f>
        <v>296577</v>
      </c>
      <c r="K299" s="150"/>
      <c r="L299" s="149">
        <f>L300+L301+L302+L303+L304+L305+L306+L307+L308</f>
        <v>321988</v>
      </c>
      <c r="M299" s="150"/>
      <c r="N299" s="18">
        <f>L299/J299*100</f>
        <v>108.56809530071449</v>
      </c>
    </row>
    <row r="300" spans="1:14" ht="34.5" customHeight="1">
      <c r="A300" s="20">
        <v>412100</v>
      </c>
      <c r="B300" s="100" t="s">
        <v>21</v>
      </c>
      <c r="C300" s="101"/>
      <c r="D300" s="101"/>
      <c r="E300" s="101"/>
      <c r="F300" s="101"/>
      <c r="G300" s="102"/>
      <c r="H300" s="69">
        <v>800</v>
      </c>
      <c r="I300" s="70"/>
      <c r="J300" s="159">
        <v>854</v>
      </c>
      <c r="K300" s="160"/>
      <c r="L300" s="151">
        <v>761</v>
      </c>
      <c r="M300" s="152"/>
      <c r="N300" s="30">
        <f aca="true" t="shared" si="7" ref="N300:N313">L300/J300*100</f>
        <v>89.11007025761124</v>
      </c>
    </row>
    <row r="301" spans="1:14" ht="53.25" customHeight="1">
      <c r="A301" s="20">
        <v>412200</v>
      </c>
      <c r="B301" s="219" t="s">
        <v>22</v>
      </c>
      <c r="C301" s="220"/>
      <c r="D301" s="220"/>
      <c r="E301" s="220"/>
      <c r="F301" s="220"/>
      <c r="G301" s="221"/>
      <c r="H301" s="69">
        <v>59000</v>
      </c>
      <c r="I301" s="70"/>
      <c r="J301" s="159">
        <v>54618</v>
      </c>
      <c r="K301" s="160"/>
      <c r="L301" s="151">
        <v>54998</v>
      </c>
      <c r="M301" s="152"/>
      <c r="N301" s="30">
        <f t="shared" si="7"/>
        <v>100.69574133069683</v>
      </c>
    </row>
    <row r="302" spans="1:14" ht="34.5" customHeight="1">
      <c r="A302" s="20">
        <v>412300</v>
      </c>
      <c r="B302" s="100" t="s">
        <v>23</v>
      </c>
      <c r="C302" s="101"/>
      <c r="D302" s="101"/>
      <c r="E302" s="101"/>
      <c r="F302" s="101"/>
      <c r="G302" s="102"/>
      <c r="H302" s="69">
        <v>15000</v>
      </c>
      <c r="I302" s="70"/>
      <c r="J302" s="159">
        <v>11811</v>
      </c>
      <c r="K302" s="160"/>
      <c r="L302" s="151">
        <v>21271</v>
      </c>
      <c r="M302" s="152"/>
      <c r="N302" s="30">
        <f t="shared" si="7"/>
        <v>180.0948268563204</v>
      </c>
    </row>
    <row r="303" spans="1:14" ht="34.5" customHeight="1">
      <c r="A303" s="20">
        <v>412400</v>
      </c>
      <c r="B303" s="100" t="s">
        <v>24</v>
      </c>
      <c r="C303" s="101"/>
      <c r="D303" s="101"/>
      <c r="E303" s="101"/>
      <c r="F303" s="101"/>
      <c r="G303" s="102"/>
      <c r="H303" s="69">
        <v>500</v>
      </c>
      <c r="I303" s="70"/>
      <c r="J303" s="159">
        <v>2000</v>
      </c>
      <c r="K303" s="160"/>
      <c r="L303" s="151">
        <v>510</v>
      </c>
      <c r="M303" s="152"/>
      <c r="N303" s="30">
        <f t="shared" si="7"/>
        <v>25.5</v>
      </c>
    </row>
    <row r="304" spans="1:14" ht="34.5" customHeight="1">
      <c r="A304" s="20">
        <v>412500</v>
      </c>
      <c r="B304" s="100" t="s">
        <v>25</v>
      </c>
      <c r="C304" s="101"/>
      <c r="D304" s="101"/>
      <c r="E304" s="101"/>
      <c r="F304" s="101"/>
      <c r="G304" s="102"/>
      <c r="H304" s="69">
        <v>13300</v>
      </c>
      <c r="I304" s="70"/>
      <c r="J304" s="159">
        <v>16359</v>
      </c>
      <c r="K304" s="160"/>
      <c r="L304" s="151">
        <v>13283</v>
      </c>
      <c r="M304" s="152"/>
      <c r="N304" s="30">
        <f t="shared" si="7"/>
        <v>81.19689467571366</v>
      </c>
    </row>
    <row r="305" spans="1:14" ht="34.5" customHeight="1">
      <c r="A305" s="20">
        <v>412600</v>
      </c>
      <c r="B305" s="100" t="s">
        <v>26</v>
      </c>
      <c r="C305" s="101"/>
      <c r="D305" s="101"/>
      <c r="E305" s="101"/>
      <c r="F305" s="101"/>
      <c r="G305" s="102"/>
      <c r="H305" s="69">
        <v>14000</v>
      </c>
      <c r="I305" s="70"/>
      <c r="J305" s="159">
        <v>13565</v>
      </c>
      <c r="K305" s="160"/>
      <c r="L305" s="151">
        <v>13784</v>
      </c>
      <c r="M305" s="152"/>
      <c r="N305" s="30">
        <f t="shared" si="7"/>
        <v>101.6144489495024</v>
      </c>
    </row>
    <row r="306" spans="1:14" ht="34.5" customHeight="1">
      <c r="A306" s="20">
        <v>412700</v>
      </c>
      <c r="B306" s="100" t="s">
        <v>27</v>
      </c>
      <c r="C306" s="101"/>
      <c r="D306" s="101"/>
      <c r="E306" s="101"/>
      <c r="F306" s="101"/>
      <c r="G306" s="102"/>
      <c r="H306" s="69">
        <v>62085</v>
      </c>
      <c r="I306" s="70"/>
      <c r="J306" s="159">
        <v>72805</v>
      </c>
      <c r="K306" s="160"/>
      <c r="L306" s="151">
        <v>70038</v>
      </c>
      <c r="M306" s="152"/>
      <c r="N306" s="30">
        <f t="shared" si="7"/>
        <v>96.19943685186458</v>
      </c>
    </row>
    <row r="307" spans="1:14" ht="48" customHeight="1">
      <c r="A307" s="20">
        <v>412800</v>
      </c>
      <c r="B307" s="219" t="s">
        <v>28</v>
      </c>
      <c r="C307" s="220"/>
      <c r="D307" s="220"/>
      <c r="E307" s="220"/>
      <c r="F307" s="220"/>
      <c r="G307" s="221"/>
      <c r="H307" s="69">
        <v>78000</v>
      </c>
      <c r="I307" s="70"/>
      <c r="J307" s="159">
        <v>77855</v>
      </c>
      <c r="K307" s="160"/>
      <c r="L307" s="151">
        <v>89250</v>
      </c>
      <c r="M307" s="152"/>
      <c r="N307" s="30">
        <f t="shared" si="7"/>
        <v>114.63618264722881</v>
      </c>
    </row>
    <row r="308" spans="1:14" ht="34.5" customHeight="1">
      <c r="A308" s="20">
        <v>412900</v>
      </c>
      <c r="B308" s="71" t="s">
        <v>71</v>
      </c>
      <c r="C308" s="72"/>
      <c r="D308" s="72"/>
      <c r="E308" s="72"/>
      <c r="F308" s="72"/>
      <c r="G308" s="73"/>
      <c r="H308" s="69">
        <v>46000</v>
      </c>
      <c r="I308" s="70"/>
      <c r="J308" s="159">
        <v>46710</v>
      </c>
      <c r="K308" s="160"/>
      <c r="L308" s="151">
        <v>58093</v>
      </c>
      <c r="M308" s="152"/>
      <c r="N308" s="30">
        <f t="shared" si="7"/>
        <v>124.36951402269321</v>
      </c>
    </row>
    <row r="309" spans="1:14" ht="34.5" customHeight="1">
      <c r="A309" s="33">
        <v>419000</v>
      </c>
      <c r="B309" s="156" t="s">
        <v>74</v>
      </c>
      <c r="C309" s="157"/>
      <c r="D309" s="157"/>
      <c r="E309" s="157"/>
      <c r="F309" s="157"/>
      <c r="G309" s="158"/>
      <c r="H309" s="95">
        <f>H310</f>
        <v>31000</v>
      </c>
      <c r="I309" s="96"/>
      <c r="J309" s="161">
        <f>J310</f>
        <v>0</v>
      </c>
      <c r="K309" s="162"/>
      <c r="L309" s="161">
        <f>L310</f>
        <v>30528</v>
      </c>
      <c r="M309" s="162"/>
      <c r="N309" s="18">
        <v>0</v>
      </c>
    </row>
    <row r="310" spans="1:14" ht="34.5" customHeight="1">
      <c r="A310" s="20">
        <v>419100</v>
      </c>
      <c r="B310" s="71" t="s">
        <v>74</v>
      </c>
      <c r="C310" s="72"/>
      <c r="D310" s="72"/>
      <c r="E310" s="72"/>
      <c r="F310" s="72"/>
      <c r="G310" s="73"/>
      <c r="H310" s="69">
        <v>31000</v>
      </c>
      <c r="I310" s="70"/>
      <c r="J310" s="159">
        <v>0</v>
      </c>
      <c r="K310" s="160"/>
      <c r="L310" s="151">
        <v>30528</v>
      </c>
      <c r="M310" s="152"/>
      <c r="N310" s="30">
        <v>0</v>
      </c>
    </row>
    <row r="311" spans="1:14" ht="34.5" customHeight="1">
      <c r="A311" s="33">
        <v>487000</v>
      </c>
      <c r="B311" s="156" t="s">
        <v>182</v>
      </c>
      <c r="C311" s="157"/>
      <c r="D311" s="157"/>
      <c r="E311" s="157"/>
      <c r="F311" s="157"/>
      <c r="G311" s="158"/>
      <c r="H311" s="95">
        <f>H312</f>
        <v>15</v>
      </c>
      <c r="I311" s="96"/>
      <c r="J311" s="161">
        <f>J312</f>
        <v>0</v>
      </c>
      <c r="K311" s="162"/>
      <c r="L311" s="161">
        <f>L312</f>
        <v>0</v>
      </c>
      <c r="M311" s="162"/>
      <c r="N311" s="18">
        <v>0</v>
      </c>
    </row>
    <row r="312" spans="1:14" ht="34.5" customHeight="1">
      <c r="A312" s="20">
        <v>487200</v>
      </c>
      <c r="B312" s="71" t="s">
        <v>15</v>
      </c>
      <c r="C312" s="72"/>
      <c r="D312" s="72"/>
      <c r="E312" s="72"/>
      <c r="F312" s="72"/>
      <c r="G312" s="73"/>
      <c r="H312" s="69">
        <v>15</v>
      </c>
      <c r="I312" s="70"/>
      <c r="J312" s="159">
        <v>0</v>
      </c>
      <c r="K312" s="160"/>
      <c r="L312" s="151">
        <v>0</v>
      </c>
      <c r="M312" s="152"/>
      <c r="N312" s="30">
        <v>0</v>
      </c>
    </row>
    <row r="313" spans="1:14" ht="60.75" customHeight="1">
      <c r="A313" s="17"/>
      <c r="B313" s="126" t="s">
        <v>40</v>
      </c>
      <c r="C313" s="127"/>
      <c r="D313" s="127"/>
      <c r="E313" s="127"/>
      <c r="F313" s="127"/>
      <c r="G313" s="128"/>
      <c r="H313" s="106">
        <f>H299+H309+H311</f>
        <v>319700</v>
      </c>
      <c r="I313" s="107"/>
      <c r="J313" s="149">
        <f>J299+J309+J311</f>
        <v>296577</v>
      </c>
      <c r="K313" s="150"/>
      <c r="L313" s="149">
        <f>L299+L309+L311</f>
        <v>352516</v>
      </c>
      <c r="M313" s="150"/>
      <c r="N313" s="18">
        <f t="shared" si="7"/>
        <v>118.86154354518388</v>
      </c>
    </row>
    <row r="315" spans="1:14" ht="23.25">
      <c r="A315" s="227" t="s">
        <v>219</v>
      </c>
      <c r="B315" s="227"/>
      <c r="C315" s="227"/>
      <c r="D315" s="227"/>
      <c r="E315" s="227"/>
      <c r="F315" s="227"/>
      <c r="G315" s="227"/>
      <c r="H315" s="227"/>
      <c r="I315" s="227"/>
      <c r="J315" s="227"/>
      <c r="K315" s="227"/>
      <c r="L315" s="227"/>
      <c r="M315" s="227"/>
      <c r="N315" s="227"/>
    </row>
    <row r="317" spans="1:14" ht="56.25" customHeight="1">
      <c r="A317" s="27" t="s">
        <v>0</v>
      </c>
      <c r="B317" s="97" t="s">
        <v>1</v>
      </c>
      <c r="C317" s="98"/>
      <c r="D317" s="98"/>
      <c r="E317" s="98"/>
      <c r="F317" s="98"/>
      <c r="G317" s="99"/>
      <c r="H317" s="177" t="s">
        <v>180</v>
      </c>
      <c r="I317" s="178"/>
      <c r="J317" s="168" t="s">
        <v>190</v>
      </c>
      <c r="K317" s="169"/>
      <c r="L317" s="168" t="s">
        <v>191</v>
      </c>
      <c r="M317" s="169"/>
      <c r="N317" s="13" t="s">
        <v>189</v>
      </c>
    </row>
    <row r="318" spans="1:14" ht="30" customHeight="1">
      <c r="A318" s="28">
        <v>1</v>
      </c>
      <c r="B318" s="97">
        <v>2</v>
      </c>
      <c r="C318" s="98"/>
      <c r="D318" s="98"/>
      <c r="E318" s="98"/>
      <c r="F318" s="98"/>
      <c r="G318" s="99"/>
      <c r="H318" s="111">
        <v>3</v>
      </c>
      <c r="I318" s="112"/>
      <c r="J318" s="211">
        <v>4</v>
      </c>
      <c r="K318" s="212"/>
      <c r="L318" s="111">
        <v>5</v>
      </c>
      <c r="M318" s="112"/>
      <c r="N318" s="29">
        <v>6</v>
      </c>
    </row>
    <row r="319" spans="1:14" ht="34.5" customHeight="1">
      <c r="A319" s="19">
        <v>411000</v>
      </c>
      <c r="B319" s="92" t="s">
        <v>3</v>
      </c>
      <c r="C319" s="93"/>
      <c r="D319" s="93"/>
      <c r="E319" s="93"/>
      <c r="F319" s="93"/>
      <c r="G319" s="94"/>
      <c r="H319" s="106">
        <f>H320+H321+H322+H323</f>
        <v>641600</v>
      </c>
      <c r="I319" s="107"/>
      <c r="J319" s="106">
        <f>J320+J321+J322+J323</f>
        <v>619496</v>
      </c>
      <c r="K319" s="107"/>
      <c r="L319" s="106">
        <f>L320+L321+L322+L323</f>
        <v>632232</v>
      </c>
      <c r="M319" s="107"/>
      <c r="N319" s="18">
        <f aca="true" t="shared" si="8" ref="N319:N330">L319/H319*100</f>
        <v>98.53990024937656</v>
      </c>
    </row>
    <row r="320" spans="1:14" ht="34.5" customHeight="1">
      <c r="A320" s="17">
        <v>411100</v>
      </c>
      <c r="B320" s="71" t="s">
        <v>18</v>
      </c>
      <c r="C320" s="72"/>
      <c r="D320" s="72"/>
      <c r="E320" s="72"/>
      <c r="F320" s="72"/>
      <c r="G320" s="73"/>
      <c r="H320" s="69">
        <v>550000</v>
      </c>
      <c r="I320" s="70"/>
      <c r="J320" s="84">
        <v>529013</v>
      </c>
      <c r="K320" s="85"/>
      <c r="L320" s="69">
        <v>544961</v>
      </c>
      <c r="M320" s="70"/>
      <c r="N320" s="30">
        <f t="shared" si="8"/>
        <v>99.08381818181819</v>
      </c>
    </row>
    <row r="321" spans="1:14" ht="55.5" customHeight="1">
      <c r="A321" s="17">
        <v>411200</v>
      </c>
      <c r="B321" s="81" t="s">
        <v>19</v>
      </c>
      <c r="C321" s="82"/>
      <c r="D321" s="82"/>
      <c r="E321" s="82"/>
      <c r="F321" s="82"/>
      <c r="G321" s="83"/>
      <c r="H321" s="69">
        <v>78000</v>
      </c>
      <c r="I321" s="70"/>
      <c r="J321" s="84">
        <v>90483</v>
      </c>
      <c r="K321" s="85"/>
      <c r="L321" s="69">
        <v>79093</v>
      </c>
      <c r="M321" s="70"/>
      <c r="N321" s="30">
        <f t="shared" si="8"/>
        <v>101.40128205128205</v>
      </c>
    </row>
    <row r="322" spans="1:17" ht="34.5" customHeight="1">
      <c r="A322" s="17">
        <v>411300</v>
      </c>
      <c r="B322" s="71" t="s">
        <v>69</v>
      </c>
      <c r="C322" s="72"/>
      <c r="D322" s="72"/>
      <c r="E322" s="72"/>
      <c r="F322" s="72"/>
      <c r="G322" s="73"/>
      <c r="H322" s="69">
        <v>5000</v>
      </c>
      <c r="I322" s="70"/>
      <c r="J322" s="84">
        <v>0</v>
      </c>
      <c r="K322" s="85"/>
      <c r="L322" s="69">
        <v>1394</v>
      </c>
      <c r="M322" s="70"/>
      <c r="N322" s="30">
        <f t="shared" si="8"/>
        <v>27.88</v>
      </c>
      <c r="O322" s="3"/>
      <c r="P322" s="3"/>
      <c r="Q322" s="2"/>
    </row>
    <row r="323" spans="1:17" ht="34.5" customHeight="1">
      <c r="A323" s="17">
        <v>411400</v>
      </c>
      <c r="B323" s="71" t="s">
        <v>70</v>
      </c>
      <c r="C323" s="72"/>
      <c r="D323" s="72"/>
      <c r="E323" s="72"/>
      <c r="F323" s="72"/>
      <c r="G323" s="73"/>
      <c r="H323" s="69">
        <v>8600</v>
      </c>
      <c r="I323" s="70"/>
      <c r="J323" s="84">
        <v>0</v>
      </c>
      <c r="K323" s="85"/>
      <c r="L323" s="69">
        <v>6784</v>
      </c>
      <c r="M323" s="70"/>
      <c r="N323" s="30">
        <f t="shared" si="8"/>
        <v>78.88372093023256</v>
      </c>
      <c r="O323" s="3"/>
      <c r="P323" s="3"/>
      <c r="Q323" s="2"/>
    </row>
    <row r="324" spans="1:14" ht="34.5" customHeight="1">
      <c r="A324" s="19">
        <v>412000</v>
      </c>
      <c r="B324" s="92" t="s">
        <v>20</v>
      </c>
      <c r="C324" s="93"/>
      <c r="D324" s="93"/>
      <c r="E324" s="93"/>
      <c r="F324" s="93"/>
      <c r="G324" s="94"/>
      <c r="H324" s="106">
        <f>H325</f>
        <v>2000</v>
      </c>
      <c r="I324" s="107"/>
      <c r="J324" s="106">
        <f>J325</f>
        <v>2974</v>
      </c>
      <c r="K324" s="107"/>
      <c r="L324" s="106">
        <f>L325</f>
        <v>1431</v>
      </c>
      <c r="M324" s="107"/>
      <c r="N324" s="18">
        <f t="shared" si="8"/>
        <v>71.55</v>
      </c>
    </row>
    <row r="325" spans="1:14" ht="34.5" customHeight="1">
      <c r="A325" s="20">
        <v>412900</v>
      </c>
      <c r="B325" s="71" t="s">
        <v>71</v>
      </c>
      <c r="C325" s="72"/>
      <c r="D325" s="72"/>
      <c r="E325" s="72"/>
      <c r="F325" s="72"/>
      <c r="G325" s="73"/>
      <c r="H325" s="69">
        <v>2000</v>
      </c>
      <c r="I325" s="70"/>
      <c r="J325" s="84">
        <v>2974</v>
      </c>
      <c r="K325" s="85"/>
      <c r="L325" s="69">
        <v>1431</v>
      </c>
      <c r="M325" s="70"/>
      <c r="N325" s="30">
        <f t="shared" si="8"/>
        <v>71.55</v>
      </c>
    </row>
    <row r="326" spans="1:14" ht="47.25" customHeight="1">
      <c r="A326" s="19">
        <v>413000</v>
      </c>
      <c r="B326" s="126" t="s">
        <v>4</v>
      </c>
      <c r="C326" s="127"/>
      <c r="D326" s="127"/>
      <c r="E326" s="127"/>
      <c r="F326" s="127"/>
      <c r="G326" s="128"/>
      <c r="H326" s="106">
        <f>H327+H328</f>
        <v>102200</v>
      </c>
      <c r="I326" s="107"/>
      <c r="J326" s="106">
        <f>J327+J328</f>
        <v>121910</v>
      </c>
      <c r="K326" s="107"/>
      <c r="L326" s="106">
        <f>L327+L328</f>
        <v>74348</v>
      </c>
      <c r="M326" s="107"/>
      <c r="N326" s="18">
        <f t="shared" si="8"/>
        <v>72.74755381604696</v>
      </c>
    </row>
    <row r="327" spans="1:14" ht="34.5" customHeight="1">
      <c r="A327" s="20">
        <v>413100</v>
      </c>
      <c r="B327" s="71" t="s">
        <v>29</v>
      </c>
      <c r="C327" s="72"/>
      <c r="D327" s="72"/>
      <c r="E327" s="72"/>
      <c r="F327" s="72"/>
      <c r="G327" s="73"/>
      <c r="H327" s="69">
        <v>84000</v>
      </c>
      <c r="I327" s="70"/>
      <c r="J327" s="84">
        <v>80809</v>
      </c>
      <c r="K327" s="85"/>
      <c r="L327" s="69">
        <v>53576</v>
      </c>
      <c r="M327" s="70"/>
      <c r="N327" s="30">
        <f t="shared" si="8"/>
        <v>63.780952380952385</v>
      </c>
    </row>
    <row r="328" spans="1:14" ht="51" customHeight="1">
      <c r="A328" s="20">
        <v>413300</v>
      </c>
      <c r="B328" s="81" t="s">
        <v>30</v>
      </c>
      <c r="C328" s="82"/>
      <c r="D328" s="82"/>
      <c r="E328" s="82"/>
      <c r="F328" s="82"/>
      <c r="G328" s="83"/>
      <c r="H328" s="69">
        <v>18200</v>
      </c>
      <c r="I328" s="70"/>
      <c r="J328" s="84">
        <v>41101</v>
      </c>
      <c r="K328" s="85"/>
      <c r="L328" s="69">
        <v>20772</v>
      </c>
      <c r="M328" s="70"/>
      <c r="N328" s="30">
        <f t="shared" si="8"/>
        <v>114.13186813186813</v>
      </c>
    </row>
    <row r="329" spans="1:14" s="4" customFormat="1" ht="34.5" customHeight="1">
      <c r="A329" s="19">
        <v>415000</v>
      </c>
      <c r="B329" s="126" t="s">
        <v>2</v>
      </c>
      <c r="C329" s="127"/>
      <c r="D329" s="127"/>
      <c r="E329" s="127"/>
      <c r="F329" s="127"/>
      <c r="G329" s="128"/>
      <c r="H329" s="106">
        <f>H330</f>
        <v>235000</v>
      </c>
      <c r="I329" s="107"/>
      <c r="J329" s="106">
        <f>J330</f>
        <v>249154</v>
      </c>
      <c r="K329" s="107"/>
      <c r="L329" s="106">
        <f>L330</f>
        <v>265482</v>
      </c>
      <c r="M329" s="107"/>
      <c r="N329" s="18">
        <f t="shared" si="8"/>
        <v>112.97106382978723</v>
      </c>
    </row>
    <row r="330" spans="1:14" ht="34.5" customHeight="1">
      <c r="A330" s="17">
        <v>415200</v>
      </c>
      <c r="B330" s="71" t="s">
        <v>179</v>
      </c>
      <c r="C330" s="72"/>
      <c r="D330" s="72"/>
      <c r="E330" s="72"/>
      <c r="F330" s="72"/>
      <c r="G330" s="73"/>
      <c r="H330" s="69">
        <v>235000</v>
      </c>
      <c r="I330" s="70"/>
      <c r="J330" s="84">
        <v>249154</v>
      </c>
      <c r="K330" s="85"/>
      <c r="L330" s="69">
        <v>265482</v>
      </c>
      <c r="M330" s="70"/>
      <c r="N330" s="30">
        <f t="shared" si="8"/>
        <v>112.97106382978723</v>
      </c>
    </row>
    <row r="331" spans="1:14" s="4" customFormat="1" ht="54.75" customHeight="1">
      <c r="A331" s="19">
        <v>416000</v>
      </c>
      <c r="B331" s="126" t="s">
        <v>32</v>
      </c>
      <c r="C331" s="127"/>
      <c r="D331" s="127"/>
      <c r="E331" s="127"/>
      <c r="F331" s="127"/>
      <c r="G331" s="128"/>
      <c r="H331" s="106">
        <f>H332</f>
        <v>55200</v>
      </c>
      <c r="I331" s="107"/>
      <c r="J331" s="106">
        <f>J332</f>
        <v>50145</v>
      </c>
      <c r="K331" s="107"/>
      <c r="L331" s="106">
        <f>L332</f>
        <v>62096</v>
      </c>
      <c r="M331" s="107"/>
      <c r="N331" s="18">
        <f>L331/H331*100</f>
        <v>112.4927536231884</v>
      </c>
    </row>
    <row r="332" spans="1:14" ht="48" customHeight="1">
      <c r="A332" s="20">
        <v>416100</v>
      </c>
      <c r="B332" s="81" t="s">
        <v>33</v>
      </c>
      <c r="C332" s="82"/>
      <c r="D332" s="82"/>
      <c r="E332" s="82"/>
      <c r="F332" s="82"/>
      <c r="G332" s="83"/>
      <c r="H332" s="69">
        <v>55200</v>
      </c>
      <c r="I332" s="70"/>
      <c r="J332" s="84">
        <v>50145</v>
      </c>
      <c r="K332" s="85"/>
      <c r="L332" s="69">
        <v>62096</v>
      </c>
      <c r="M332" s="70"/>
      <c r="N332" s="30">
        <f>L332/H332*100</f>
        <v>112.4927536231884</v>
      </c>
    </row>
    <row r="333" spans="1:14" ht="63.75" customHeight="1">
      <c r="A333" s="33">
        <v>418000</v>
      </c>
      <c r="B333" s="103" t="s">
        <v>72</v>
      </c>
      <c r="C333" s="104"/>
      <c r="D333" s="104"/>
      <c r="E333" s="104"/>
      <c r="F333" s="104"/>
      <c r="G333" s="105"/>
      <c r="H333" s="95">
        <f>H334</f>
        <v>14100</v>
      </c>
      <c r="I333" s="96"/>
      <c r="J333" s="95">
        <f>J334</f>
        <v>0</v>
      </c>
      <c r="K333" s="96"/>
      <c r="L333" s="95">
        <f>L334</f>
        <v>15348</v>
      </c>
      <c r="M333" s="96"/>
      <c r="N333" s="18">
        <f>L333/H333*100</f>
        <v>108.85106382978724</v>
      </c>
    </row>
    <row r="334" spans="1:14" ht="45.75" customHeight="1">
      <c r="A334" s="20">
        <v>418100</v>
      </c>
      <c r="B334" s="81" t="s">
        <v>73</v>
      </c>
      <c r="C334" s="82"/>
      <c r="D334" s="82"/>
      <c r="E334" s="82"/>
      <c r="F334" s="82"/>
      <c r="G334" s="83"/>
      <c r="H334" s="69">
        <v>14100</v>
      </c>
      <c r="I334" s="70"/>
      <c r="J334" s="84">
        <v>0</v>
      </c>
      <c r="K334" s="85"/>
      <c r="L334" s="69">
        <v>15348</v>
      </c>
      <c r="M334" s="70"/>
      <c r="N334" s="30">
        <f>L334/H334*100</f>
        <v>108.85106382978724</v>
      </c>
    </row>
    <row r="335" spans="1:14" ht="51.75" customHeight="1">
      <c r="A335" s="17"/>
      <c r="B335" s="126" t="s">
        <v>40</v>
      </c>
      <c r="C335" s="127"/>
      <c r="D335" s="127"/>
      <c r="E335" s="127"/>
      <c r="F335" s="127"/>
      <c r="G335" s="128"/>
      <c r="H335" s="230">
        <f>H319+H324+H326+H329+H331+H333</f>
        <v>1050100</v>
      </c>
      <c r="I335" s="231"/>
      <c r="J335" s="230">
        <f>J319+J324+J326+J329+J331+J333</f>
        <v>1043679</v>
      </c>
      <c r="K335" s="231"/>
      <c r="L335" s="106">
        <f>L319+L324+L326+L329+L331+L333</f>
        <v>1050937</v>
      </c>
      <c r="M335" s="107"/>
      <c r="N335" s="40">
        <f>L335/H335*100</f>
        <v>100.07970669460052</v>
      </c>
    </row>
    <row r="336" spans="1:14" ht="15" customHeight="1">
      <c r="A336" s="6"/>
      <c r="B336" s="7"/>
      <c r="C336" s="7"/>
      <c r="D336" s="7"/>
      <c r="E336" s="7"/>
      <c r="F336" s="7"/>
      <c r="G336" s="7"/>
      <c r="H336" s="8"/>
      <c r="I336" s="8"/>
      <c r="J336" s="8"/>
      <c r="K336" s="8"/>
      <c r="L336" s="8"/>
      <c r="M336" s="8"/>
      <c r="N336" s="10"/>
    </row>
    <row r="337" spans="1:14" s="11" customFormat="1" ht="23.25">
      <c r="A337" s="227" t="s">
        <v>220</v>
      </c>
      <c r="B337" s="227"/>
      <c r="C337" s="227"/>
      <c r="D337" s="227"/>
      <c r="E337" s="227"/>
      <c r="F337" s="227"/>
      <c r="G337" s="227"/>
      <c r="H337" s="227"/>
      <c r="I337" s="227"/>
      <c r="J337" s="227"/>
      <c r="K337" s="227"/>
      <c r="L337" s="227"/>
      <c r="M337" s="227"/>
      <c r="N337" s="227"/>
    </row>
    <row r="338" spans="1:14" s="11" customFormat="1" ht="15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</row>
    <row r="339" spans="1:14" ht="56.25" customHeight="1">
      <c r="A339" s="27" t="s">
        <v>0</v>
      </c>
      <c r="B339" s="97" t="s">
        <v>1</v>
      </c>
      <c r="C339" s="98"/>
      <c r="D339" s="98"/>
      <c r="E339" s="98"/>
      <c r="F339" s="98"/>
      <c r="G339" s="99"/>
      <c r="H339" s="177" t="s">
        <v>180</v>
      </c>
      <c r="I339" s="178"/>
      <c r="J339" s="168" t="s">
        <v>190</v>
      </c>
      <c r="K339" s="169"/>
      <c r="L339" s="168" t="s">
        <v>191</v>
      </c>
      <c r="M339" s="169"/>
      <c r="N339" s="13" t="s">
        <v>189</v>
      </c>
    </row>
    <row r="340" spans="1:14" ht="30" customHeight="1">
      <c r="A340" s="28">
        <v>1</v>
      </c>
      <c r="B340" s="97">
        <v>2</v>
      </c>
      <c r="C340" s="98"/>
      <c r="D340" s="98"/>
      <c r="E340" s="98"/>
      <c r="F340" s="98"/>
      <c r="G340" s="99"/>
      <c r="H340" s="111">
        <v>3</v>
      </c>
      <c r="I340" s="112"/>
      <c r="J340" s="211">
        <v>4</v>
      </c>
      <c r="K340" s="212"/>
      <c r="L340" s="111">
        <v>5</v>
      </c>
      <c r="M340" s="112"/>
      <c r="N340" s="29">
        <v>6</v>
      </c>
    </row>
    <row r="341" spans="1:14" ht="34.5" customHeight="1">
      <c r="A341" s="19">
        <v>610000</v>
      </c>
      <c r="B341" s="123" t="s">
        <v>45</v>
      </c>
      <c r="C341" s="124"/>
      <c r="D341" s="124"/>
      <c r="E341" s="124"/>
      <c r="F341" s="124"/>
      <c r="G341" s="125"/>
      <c r="H341" s="106">
        <f>H342</f>
        <v>4700</v>
      </c>
      <c r="I341" s="107"/>
      <c r="J341" s="106">
        <f>J342</f>
        <v>0</v>
      </c>
      <c r="K341" s="107"/>
      <c r="L341" s="106">
        <f>L342</f>
        <v>4700</v>
      </c>
      <c r="M341" s="107"/>
      <c r="N341" s="18">
        <v>0</v>
      </c>
    </row>
    <row r="342" spans="1:14" ht="34.5" customHeight="1">
      <c r="A342" s="19">
        <v>611000</v>
      </c>
      <c r="B342" s="92" t="s">
        <v>14</v>
      </c>
      <c r="C342" s="93"/>
      <c r="D342" s="93"/>
      <c r="E342" s="93"/>
      <c r="F342" s="93"/>
      <c r="G342" s="94"/>
      <c r="H342" s="106">
        <f>H343</f>
        <v>4700</v>
      </c>
      <c r="I342" s="107"/>
      <c r="J342" s="106">
        <f>J343</f>
        <v>0</v>
      </c>
      <c r="K342" s="107"/>
      <c r="L342" s="106">
        <f>L343</f>
        <v>4700</v>
      </c>
      <c r="M342" s="107"/>
      <c r="N342" s="18">
        <v>0</v>
      </c>
    </row>
    <row r="343" spans="1:14" ht="34.5" customHeight="1">
      <c r="A343" s="41">
        <v>611400</v>
      </c>
      <c r="B343" s="71" t="s">
        <v>46</v>
      </c>
      <c r="C343" s="72"/>
      <c r="D343" s="72"/>
      <c r="E343" s="72"/>
      <c r="F343" s="72"/>
      <c r="G343" s="73"/>
      <c r="H343" s="84">
        <v>4700</v>
      </c>
      <c r="I343" s="85"/>
      <c r="J343" s="84">
        <v>0</v>
      </c>
      <c r="K343" s="85"/>
      <c r="L343" s="84">
        <v>4700</v>
      </c>
      <c r="M343" s="85"/>
      <c r="N343" s="30">
        <v>0</v>
      </c>
    </row>
    <row r="344" spans="1:14" ht="34.5" customHeight="1">
      <c r="A344" s="19">
        <v>620000</v>
      </c>
      <c r="B344" s="92" t="s">
        <v>49</v>
      </c>
      <c r="C344" s="93"/>
      <c r="D344" s="93"/>
      <c r="E344" s="93"/>
      <c r="F344" s="93"/>
      <c r="G344" s="94"/>
      <c r="H344" s="106">
        <f>H345+H348</f>
        <v>284900</v>
      </c>
      <c r="I344" s="107"/>
      <c r="J344" s="106">
        <f>J345+J348</f>
        <v>254542</v>
      </c>
      <c r="K344" s="107"/>
      <c r="L344" s="106">
        <f>L345+L348</f>
        <v>243234</v>
      </c>
      <c r="M344" s="107"/>
      <c r="N344" s="18">
        <f aca="true" t="shared" si="9" ref="N344:N352">L344/J344*100</f>
        <v>95.55751113765115</v>
      </c>
    </row>
    <row r="345" spans="1:14" s="4" customFormat="1" ht="34.5" customHeight="1">
      <c r="A345" s="19">
        <v>621000</v>
      </c>
      <c r="B345" s="92" t="s">
        <v>50</v>
      </c>
      <c r="C345" s="93"/>
      <c r="D345" s="93"/>
      <c r="E345" s="93"/>
      <c r="F345" s="93"/>
      <c r="G345" s="94"/>
      <c r="H345" s="106">
        <f>H346+H347</f>
        <v>222600</v>
      </c>
      <c r="I345" s="107"/>
      <c r="J345" s="106">
        <f>J346+J347</f>
        <v>254542</v>
      </c>
      <c r="K345" s="107"/>
      <c r="L345" s="106">
        <f>L346+L347</f>
        <v>180990</v>
      </c>
      <c r="M345" s="107"/>
      <c r="N345" s="18">
        <f t="shared" si="9"/>
        <v>71.1041792710044</v>
      </c>
    </row>
    <row r="346" spans="1:14" ht="48" customHeight="1">
      <c r="A346" s="38">
        <v>621100</v>
      </c>
      <c r="B346" s="81" t="s">
        <v>51</v>
      </c>
      <c r="C346" s="82"/>
      <c r="D346" s="82"/>
      <c r="E346" s="82"/>
      <c r="F346" s="82"/>
      <c r="G346" s="83"/>
      <c r="H346" s="69">
        <v>109200</v>
      </c>
      <c r="I346" s="70"/>
      <c r="J346" s="84">
        <v>86916</v>
      </c>
      <c r="K346" s="85"/>
      <c r="L346" s="69">
        <v>67592</v>
      </c>
      <c r="M346" s="70"/>
      <c r="N346" s="30">
        <f t="shared" si="9"/>
        <v>77.76703944037922</v>
      </c>
    </row>
    <row r="347" spans="1:14" ht="49.5" customHeight="1">
      <c r="A347" s="38">
        <v>621300</v>
      </c>
      <c r="B347" s="81" t="s">
        <v>53</v>
      </c>
      <c r="C347" s="82"/>
      <c r="D347" s="82"/>
      <c r="E347" s="82"/>
      <c r="F347" s="82"/>
      <c r="G347" s="83"/>
      <c r="H347" s="69">
        <v>113400</v>
      </c>
      <c r="I347" s="70"/>
      <c r="J347" s="84">
        <v>167626</v>
      </c>
      <c r="K347" s="85"/>
      <c r="L347" s="69">
        <v>113398</v>
      </c>
      <c r="M347" s="70"/>
      <c r="N347" s="30">
        <f t="shared" si="9"/>
        <v>67.64940999606266</v>
      </c>
    </row>
    <row r="348" spans="1:14" ht="49.5" customHeight="1">
      <c r="A348" s="19">
        <v>628000</v>
      </c>
      <c r="B348" s="126" t="s">
        <v>86</v>
      </c>
      <c r="C348" s="127"/>
      <c r="D348" s="127"/>
      <c r="E348" s="127"/>
      <c r="F348" s="127"/>
      <c r="G348" s="128"/>
      <c r="H348" s="87">
        <f>H349</f>
        <v>62300</v>
      </c>
      <c r="I348" s="88"/>
      <c r="J348" s="87">
        <f>J349</f>
        <v>0</v>
      </c>
      <c r="K348" s="88"/>
      <c r="L348" s="87">
        <f>L349</f>
        <v>62244</v>
      </c>
      <c r="M348" s="88"/>
      <c r="N348" s="18">
        <v>0</v>
      </c>
    </row>
    <row r="349" spans="1:14" ht="54.75" customHeight="1">
      <c r="A349" s="38">
        <v>628100</v>
      </c>
      <c r="B349" s="81" t="s">
        <v>87</v>
      </c>
      <c r="C349" s="82"/>
      <c r="D349" s="82"/>
      <c r="E349" s="82"/>
      <c r="F349" s="82"/>
      <c r="G349" s="83"/>
      <c r="H349" s="69">
        <v>62300</v>
      </c>
      <c r="I349" s="70"/>
      <c r="J349" s="84">
        <v>0</v>
      </c>
      <c r="K349" s="85"/>
      <c r="L349" s="69">
        <v>62244</v>
      </c>
      <c r="M349" s="70"/>
      <c r="N349" s="30">
        <v>0</v>
      </c>
    </row>
    <row r="350" spans="1:14" ht="34.5" customHeight="1">
      <c r="A350" s="19">
        <v>630000</v>
      </c>
      <c r="B350" s="92" t="s">
        <v>93</v>
      </c>
      <c r="C350" s="93"/>
      <c r="D350" s="93"/>
      <c r="E350" s="93"/>
      <c r="F350" s="93"/>
      <c r="G350" s="94"/>
      <c r="H350" s="87">
        <f>H353+H351</f>
        <v>90000</v>
      </c>
      <c r="I350" s="88"/>
      <c r="J350" s="87">
        <f>J353+J351</f>
        <v>55982</v>
      </c>
      <c r="K350" s="88"/>
      <c r="L350" s="87">
        <f>L353+L351</f>
        <v>87144</v>
      </c>
      <c r="M350" s="88"/>
      <c r="N350" s="18">
        <f t="shared" si="9"/>
        <v>155.6643206745025</v>
      </c>
    </row>
    <row r="351" spans="1:14" ht="34.5" customHeight="1">
      <c r="A351" s="19">
        <v>631000</v>
      </c>
      <c r="B351" s="92" t="s">
        <v>94</v>
      </c>
      <c r="C351" s="93"/>
      <c r="D351" s="93"/>
      <c r="E351" s="93"/>
      <c r="F351" s="93"/>
      <c r="G351" s="94"/>
      <c r="H351" s="87">
        <f>H352</f>
        <v>73000</v>
      </c>
      <c r="I351" s="88"/>
      <c r="J351" s="87">
        <f>J352</f>
        <v>55982</v>
      </c>
      <c r="K351" s="88"/>
      <c r="L351" s="87">
        <f>L352</f>
        <v>72969</v>
      </c>
      <c r="M351" s="88"/>
      <c r="N351" s="18">
        <f t="shared" si="9"/>
        <v>130.34368189775284</v>
      </c>
    </row>
    <row r="352" spans="1:14" ht="34.5" customHeight="1">
      <c r="A352" s="38">
        <v>631900</v>
      </c>
      <c r="B352" s="71" t="s">
        <v>94</v>
      </c>
      <c r="C352" s="72"/>
      <c r="D352" s="72"/>
      <c r="E352" s="72"/>
      <c r="F352" s="72"/>
      <c r="G352" s="73"/>
      <c r="H352" s="69">
        <v>73000</v>
      </c>
      <c r="I352" s="70"/>
      <c r="J352" s="84">
        <v>55982</v>
      </c>
      <c r="K352" s="85"/>
      <c r="L352" s="69">
        <v>72969</v>
      </c>
      <c r="M352" s="70"/>
      <c r="N352" s="30">
        <f t="shared" si="9"/>
        <v>130.34368189775284</v>
      </c>
    </row>
    <row r="353" spans="1:14" ht="40.5" customHeight="1">
      <c r="A353" s="33">
        <v>638000</v>
      </c>
      <c r="B353" s="103" t="s">
        <v>133</v>
      </c>
      <c r="C353" s="104"/>
      <c r="D353" s="104"/>
      <c r="E353" s="104"/>
      <c r="F353" s="104"/>
      <c r="G353" s="105"/>
      <c r="H353" s="95">
        <f>H354</f>
        <v>17000</v>
      </c>
      <c r="I353" s="96"/>
      <c r="J353" s="95">
        <f>J354</f>
        <v>0</v>
      </c>
      <c r="K353" s="96"/>
      <c r="L353" s="95">
        <f>L354</f>
        <v>14175</v>
      </c>
      <c r="M353" s="96"/>
      <c r="N353" s="18">
        <v>0</v>
      </c>
    </row>
    <row r="354" spans="1:14" ht="47.25" customHeight="1">
      <c r="A354" s="20">
        <v>638100</v>
      </c>
      <c r="B354" s="81" t="s">
        <v>96</v>
      </c>
      <c r="C354" s="82"/>
      <c r="D354" s="82"/>
      <c r="E354" s="82"/>
      <c r="F354" s="82"/>
      <c r="G354" s="83"/>
      <c r="H354" s="84">
        <v>17000</v>
      </c>
      <c r="I354" s="85"/>
      <c r="J354" s="84">
        <v>0</v>
      </c>
      <c r="K354" s="85"/>
      <c r="L354" s="84">
        <v>14175</v>
      </c>
      <c r="M354" s="85"/>
      <c r="N354" s="30">
        <v>0</v>
      </c>
    </row>
    <row r="355" spans="1:14" ht="15" customHeight="1">
      <c r="A355" s="6"/>
      <c r="B355" s="7"/>
      <c r="C355" s="7"/>
      <c r="D355" s="7"/>
      <c r="E355" s="7"/>
      <c r="F355" s="7"/>
      <c r="G355" s="7"/>
      <c r="H355" s="8"/>
      <c r="I355" s="8"/>
      <c r="J355" s="8"/>
      <c r="K355" s="8"/>
      <c r="L355" s="8"/>
      <c r="M355" s="8"/>
      <c r="N355" s="10"/>
    </row>
    <row r="356" spans="1:14" ht="23.25">
      <c r="A356" s="227" t="s">
        <v>221</v>
      </c>
      <c r="B356" s="227"/>
      <c r="C356" s="227"/>
      <c r="D356" s="227"/>
      <c r="E356" s="227"/>
      <c r="F356" s="227"/>
      <c r="G356" s="227"/>
      <c r="H356" s="227"/>
      <c r="I356" s="227"/>
      <c r="J356" s="227"/>
      <c r="K356" s="227"/>
      <c r="L356" s="227"/>
      <c r="M356" s="227"/>
      <c r="N356" s="227"/>
    </row>
    <row r="358" spans="1:14" ht="56.25" customHeight="1">
      <c r="A358" s="27" t="s">
        <v>0</v>
      </c>
      <c r="B358" s="97" t="s">
        <v>1</v>
      </c>
      <c r="C358" s="98"/>
      <c r="D358" s="98"/>
      <c r="E358" s="98"/>
      <c r="F358" s="98"/>
      <c r="G358" s="99"/>
      <c r="H358" s="177" t="s">
        <v>180</v>
      </c>
      <c r="I358" s="178"/>
      <c r="J358" s="168" t="s">
        <v>190</v>
      </c>
      <c r="K358" s="169"/>
      <c r="L358" s="168" t="s">
        <v>191</v>
      </c>
      <c r="M358" s="169"/>
      <c r="N358" s="13" t="s">
        <v>189</v>
      </c>
    </row>
    <row r="359" spans="1:14" ht="30" customHeight="1">
      <c r="A359" s="28">
        <v>1</v>
      </c>
      <c r="B359" s="97">
        <v>2</v>
      </c>
      <c r="C359" s="98"/>
      <c r="D359" s="98"/>
      <c r="E359" s="98"/>
      <c r="F359" s="98"/>
      <c r="G359" s="99"/>
      <c r="H359" s="111">
        <v>3</v>
      </c>
      <c r="I359" s="112"/>
      <c r="J359" s="211">
        <v>4</v>
      </c>
      <c r="K359" s="212"/>
      <c r="L359" s="111">
        <v>5</v>
      </c>
      <c r="M359" s="112"/>
      <c r="N359" s="29">
        <v>6</v>
      </c>
    </row>
    <row r="360" spans="1:14" s="4" customFormat="1" ht="34.5" customHeight="1">
      <c r="A360" s="34" t="s">
        <v>7</v>
      </c>
      <c r="B360" s="237" t="s">
        <v>8</v>
      </c>
      <c r="C360" s="166"/>
      <c r="D360" s="166"/>
      <c r="E360" s="166"/>
      <c r="F360" s="166"/>
      <c r="G360" s="167"/>
      <c r="H360" s="106">
        <f>H361</f>
        <v>0</v>
      </c>
      <c r="I360" s="107"/>
      <c r="J360" s="106">
        <v>0</v>
      </c>
      <c r="K360" s="107"/>
      <c r="L360" s="106">
        <f>L361</f>
        <v>0</v>
      </c>
      <c r="M360" s="107"/>
      <c r="N360" s="18">
        <v>0</v>
      </c>
    </row>
    <row r="361" spans="1:14" ht="34.5" customHeight="1">
      <c r="A361" s="20" t="s">
        <v>7</v>
      </c>
      <c r="B361" s="71" t="s">
        <v>8</v>
      </c>
      <c r="C361" s="72"/>
      <c r="D361" s="72"/>
      <c r="E361" s="72"/>
      <c r="F361" s="72"/>
      <c r="G361" s="73"/>
      <c r="H361" s="69">
        <v>0</v>
      </c>
      <c r="I361" s="70"/>
      <c r="J361" s="106">
        <v>0</v>
      </c>
      <c r="K361" s="107"/>
      <c r="L361" s="69">
        <v>0</v>
      </c>
      <c r="M361" s="70"/>
      <c r="N361" s="30">
        <v>0</v>
      </c>
    </row>
    <row r="362" spans="1:14" ht="54.75" customHeight="1">
      <c r="A362" s="17"/>
      <c r="B362" s="126" t="s">
        <v>40</v>
      </c>
      <c r="C362" s="127"/>
      <c r="D362" s="127"/>
      <c r="E362" s="127"/>
      <c r="F362" s="127"/>
      <c r="G362" s="128"/>
      <c r="H362" s="106">
        <f>H360</f>
        <v>0</v>
      </c>
      <c r="I362" s="107"/>
      <c r="J362" s="106">
        <v>0</v>
      </c>
      <c r="K362" s="107"/>
      <c r="L362" s="106">
        <f>L360</f>
        <v>0</v>
      </c>
      <c r="M362" s="107"/>
      <c r="N362" s="40">
        <v>0</v>
      </c>
    </row>
    <row r="363" spans="8:14" ht="20.25">
      <c r="H363" s="15"/>
      <c r="I363" s="15"/>
      <c r="J363" s="15"/>
      <c r="K363" s="15"/>
      <c r="L363" s="15"/>
      <c r="M363" s="15"/>
      <c r="N363" s="16"/>
    </row>
    <row r="364" spans="1:14" ht="23.25">
      <c r="A364" s="226" t="s">
        <v>168</v>
      </c>
      <c r="B364" s="226"/>
      <c r="C364" s="226"/>
      <c r="D364" s="226"/>
      <c r="E364" s="226"/>
      <c r="F364" s="226"/>
      <c r="G364" s="226"/>
      <c r="H364" s="226"/>
      <c r="I364" s="226"/>
      <c r="J364" s="226"/>
      <c r="K364" s="226"/>
      <c r="L364" s="226"/>
      <c r="M364" s="226"/>
      <c r="N364" s="226"/>
    </row>
    <row r="366" spans="1:14" ht="56.25" customHeight="1">
      <c r="A366" s="27" t="s">
        <v>0</v>
      </c>
      <c r="B366" s="97" t="s">
        <v>1</v>
      </c>
      <c r="C366" s="98"/>
      <c r="D366" s="98"/>
      <c r="E366" s="98"/>
      <c r="F366" s="98"/>
      <c r="G366" s="99"/>
      <c r="H366" s="177" t="s">
        <v>180</v>
      </c>
      <c r="I366" s="178"/>
      <c r="J366" s="168" t="s">
        <v>190</v>
      </c>
      <c r="K366" s="169"/>
      <c r="L366" s="168" t="s">
        <v>191</v>
      </c>
      <c r="M366" s="169"/>
      <c r="N366" s="13" t="s">
        <v>189</v>
      </c>
    </row>
    <row r="367" spans="1:14" ht="30" customHeight="1">
      <c r="A367" s="28">
        <v>1</v>
      </c>
      <c r="B367" s="97">
        <v>2</v>
      </c>
      <c r="C367" s="98"/>
      <c r="D367" s="98"/>
      <c r="E367" s="98"/>
      <c r="F367" s="98"/>
      <c r="G367" s="99"/>
      <c r="H367" s="111">
        <v>3</v>
      </c>
      <c r="I367" s="112"/>
      <c r="J367" s="211">
        <v>4</v>
      </c>
      <c r="K367" s="212"/>
      <c r="L367" s="111">
        <v>5</v>
      </c>
      <c r="M367" s="112"/>
      <c r="N367" s="29">
        <v>6</v>
      </c>
    </row>
    <row r="368" spans="1:14" ht="34.5" customHeight="1">
      <c r="A368" s="19">
        <v>411000</v>
      </c>
      <c r="B368" s="92" t="s">
        <v>3</v>
      </c>
      <c r="C368" s="93"/>
      <c r="D368" s="93"/>
      <c r="E368" s="93"/>
      <c r="F368" s="93"/>
      <c r="G368" s="94"/>
      <c r="H368" s="106">
        <f>H369+H370</f>
        <v>67000</v>
      </c>
      <c r="I368" s="107"/>
      <c r="J368" s="106">
        <f>J369+J370</f>
        <v>68253</v>
      </c>
      <c r="K368" s="107"/>
      <c r="L368" s="106">
        <f>L369+L370</f>
        <v>73711</v>
      </c>
      <c r="M368" s="107"/>
      <c r="N368" s="18">
        <f>L368/J368*100</f>
        <v>107.9967180929776</v>
      </c>
    </row>
    <row r="369" spans="1:14" ht="34.5" customHeight="1">
      <c r="A369" s="17">
        <v>411100</v>
      </c>
      <c r="B369" s="71" t="s">
        <v>18</v>
      </c>
      <c r="C369" s="72"/>
      <c r="D369" s="72"/>
      <c r="E369" s="72"/>
      <c r="F369" s="72"/>
      <c r="G369" s="73"/>
      <c r="H369" s="69">
        <v>55000</v>
      </c>
      <c r="I369" s="70"/>
      <c r="J369" s="159">
        <v>56376</v>
      </c>
      <c r="K369" s="160"/>
      <c r="L369" s="151">
        <v>60340</v>
      </c>
      <c r="M369" s="152"/>
      <c r="N369" s="30">
        <f aca="true" t="shared" si="10" ref="N369:N381">L369/J369*100</f>
        <v>107.03136086277848</v>
      </c>
    </row>
    <row r="370" spans="1:14" ht="51.75" customHeight="1">
      <c r="A370" s="17">
        <v>411200</v>
      </c>
      <c r="B370" s="81" t="s">
        <v>19</v>
      </c>
      <c r="C370" s="82"/>
      <c r="D370" s="82"/>
      <c r="E370" s="82"/>
      <c r="F370" s="82"/>
      <c r="G370" s="83"/>
      <c r="H370" s="69">
        <v>12000</v>
      </c>
      <c r="I370" s="70"/>
      <c r="J370" s="159">
        <v>11877</v>
      </c>
      <c r="K370" s="160"/>
      <c r="L370" s="151">
        <v>13371</v>
      </c>
      <c r="M370" s="152"/>
      <c r="N370" s="30">
        <f t="shared" si="10"/>
        <v>112.57893407426118</v>
      </c>
    </row>
    <row r="371" spans="1:14" ht="34.5" customHeight="1">
      <c r="A371" s="19">
        <v>412000</v>
      </c>
      <c r="B371" s="92" t="s">
        <v>20</v>
      </c>
      <c r="C371" s="93"/>
      <c r="D371" s="93"/>
      <c r="E371" s="93"/>
      <c r="F371" s="93"/>
      <c r="G371" s="94"/>
      <c r="H371" s="106">
        <f>H372+H373+H374+H375+H376+H377+H378</f>
        <v>19200</v>
      </c>
      <c r="I371" s="107"/>
      <c r="J371" s="106">
        <f>J372+J373+J374+J375+J376+J377+J378</f>
        <v>16008</v>
      </c>
      <c r="K371" s="107"/>
      <c r="L371" s="106">
        <f>L372+L373+L374+L375+L376+L377+L378</f>
        <v>19557</v>
      </c>
      <c r="M371" s="107"/>
      <c r="N371" s="18">
        <f t="shared" si="10"/>
        <v>122.17016491754123</v>
      </c>
    </row>
    <row r="372" spans="1:14" ht="34.5" customHeight="1">
      <c r="A372" s="20">
        <v>412100</v>
      </c>
      <c r="B372" s="100" t="s">
        <v>21</v>
      </c>
      <c r="C372" s="101"/>
      <c r="D372" s="101"/>
      <c r="E372" s="101"/>
      <c r="F372" s="101"/>
      <c r="G372" s="102"/>
      <c r="H372" s="69">
        <v>700</v>
      </c>
      <c r="I372" s="70"/>
      <c r="J372" s="159">
        <v>0</v>
      </c>
      <c r="K372" s="160"/>
      <c r="L372" s="151">
        <v>653</v>
      </c>
      <c r="M372" s="152"/>
      <c r="N372" s="30">
        <v>0</v>
      </c>
    </row>
    <row r="373" spans="1:14" ht="51" customHeight="1">
      <c r="A373" s="20">
        <v>412200</v>
      </c>
      <c r="B373" s="219" t="s">
        <v>22</v>
      </c>
      <c r="C373" s="220"/>
      <c r="D373" s="220"/>
      <c r="E373" s="220"/>
      <c r="F373" s="220"/>
      <c r="G373" s="221"/>
      <c r="H373" s="69">
        <v>8000</v>
      </c>
      <c r="I373" s="70"/>
      <c r="J373" s="159">
        <v>8188</v>
      </c>
      <c r="K373" s="160"/>
      <c r="L373" s="151">
        <v>9355</v>
      </c>
      <c r="M373" s="152"/>
      <c r="N373" s="30">
        <f t="shared" si="10"/>
        <v>114.2525647288715</v>
      </c>
    </row>
    <row r="374" spans="1:14" ht="34.5" customHeight="1">
      <c r="A374" s="20">
        <v>412300</v>
      </c>
      <c r="B374" s="100" t="s">
        <v>23</v>
      </c>
      <c r="C374" s="101"/>
      <c r="D374" s="101"/>
      <c r="E374" s="101"/>
      <c r="F374" s="101"/>
      <c r="G374" s="102"/>
      <c r="H374" s="69">
        <v>1000</v>
      </c>
      <c r="I374" s="70"/>
      <c r="J374" s="159">
        <v>649</v>
      </c>
      <c r="K374" s="160"/>
      <c r="L374" s="151">
        <v>643</v>
      </c>
      <c r="M374" s="152"/>
      <c r="N374" s="30">
        <f t="shared" si="10"/>
        <v>99.07550077041603</v>
      </c>
    </row>
    <row r="375" spans="1:14" ht="34.5" customHeight="1">
      <c r="A375" s="20">
        <v>412500</v>
      </c>
      <c r="B375" s="100" t="s">
        <v>25</v>
      </c>
      <c r="C375" s="101"/>
      <c r="D375" s="101"/>
      <c r="E375" s="101"/>
      <c r="F375" s="101"/>
      <c r="G375" s="102"/>
      <c r="H375" s="69">
        <v>300</v>
      </c>
      <c r="I375" s="70"/>
      <c r="J375" s="159">
        <v>0</v>
      </c>
      <c r="K375" s="160"/>
      <c r="L375" s="151">
        <v>257</v>
      </c>
      <c r="M375" s="152"/>
      <c r="N375" s="30">
        <v>0</v>
      </c>
    </row>
    <row r="376" spans="1:14" ht="34.5" customHeight="1">
      <c r="A376" s="20">
        <v>412600</v>
      </c>
      <c r="B376" s="100" t="s">
        <v>26</v>
      </c>
      <c r="C376" s="101"/>
      <c r="D376" s="101"/>
      <c r="E376" s="101"/>
      <c r="F376" s="101"/>
      <c r="G376" s="102"/>
      <c r="H376" s="69">
        <v>500</v>
      </c>
      <c r="I376" s="70"/>
      <c r="J376" s="159">
        <v>390</v>
      </c>
      <c r="K376" s="160"/>
      <c r="L376" s="151">
        <v>502</v>
      </c>
      <c r="M376" s="152"/>
      <c r="N376" s="30">
        <f t="shared" si="10"/>
        <v>128.71794871794873</v>
      </c>
    </row>
    <row r="377" spans="1:14" ht="34.5" customHeight="1">
      <c r="A377" s="20">
        <v>412700</v>
      </c>
      <c r="B377" s="100" t="s">
        <v>27</v>
      </c>
      <c r="C377" s="101"/>
      <c r="D377" s="101"/>
      <c r="E377" s="101"/>
      <c r="F377" s="101"/>
      <c r="G377" s="102"/>
      <c r="H377" s="69">
        <v>1700</v>
      </c>
      <c r="I377" s="70"/>
      <c r="J377" s="159">
        <v>1353</v>
      </c>
      <c r="K377" s="160"/>
      <c r="L377" s="151">
        <v>1934</v>
      </c>
      <c r="M377" s="152"/>
      <c r="N377" s="30">
        <f t="shared" si="10"/>
        <v>142.94161123429416</v>
      </c>
    </row>
    <row r="378" spans="1:14" ht="34.5" customHeight="1">
      <c r="A378" s="20">
        <v>412900</v>
      </c>
      <c r="B378" s="71" t="s">
        <v>71</v>
      </c>
      <c r="C378" s="72"/>
      <c r="D378" s="72"/>
      <c r="E378" s="72"/>
      <c r="F378" s="72"/>
      <c r="G378" s="73"/>
      <c r="H378" s="69">
        <v>7000</v>
      </c>
      <c r="I378" s="70"/>
      <c r="J378" s="159">
        <v>5428</v>
      </c>
      <c r="K378" s="160"/>
      <c r="L378" s="151">
        <v>6213</v>
      </c>
      <c r="M378" s="152"/>
      <c r="N378" s="30">
        <f t="shared" si="10"/>
        <v>114.4620486366986</v>
      </c>
    </row>
    <row r="379" spans="1:14" ht="48" customHeight="1">
      <c r="A379" s="19">
        <v>416000</v>
      </c>
      <c r="B379" s="126" t="s">
        <v>32</v>
      </c>
      <c r="C379" s="127"/>
      <c r="D379" s="127"/>
      <c r="E379" s="127"/>
      <c r="F379" s="127"/>
      <c r="G379" s="128"/>
      <c r="H379" s="242">
        <f>H380</f>
        <v>290000</v>
      </c>
      <c r="I379" s="243"/>
      <c r="J379" s="260">
        <f>J380</f>
        <v>272692</v>
      </c>
      <c r="K379" s="261"/>
      <c r="L379" s="260">
        <f>L380</f>
        <v>288200</v>
      </c>
      <c r="M379" s="261"/>
      <c r="N379" s="18">
        <f t="shared" si="10"/>
        <v>105.687002185616</v>
      </c>
    </row>
    <row r="380" spans="1:14" ht="44.25" customHeight="1">
      <c r="A380" s="20">
        <v>416100</v>
      </c>
      <c r="B380" s="81" t="s">
        <v>33</v>
      </c>
      <c r="C380" s="82"/>
      <c r="D380" s="82"/>
      <c r="E380" s="82"/>
      <c r="F380" s="82"/>
      <c r="G380" s="83"/>
      <c r="H380" s="69">
        <v>290000</v>
      </c>
      <c r="I380" s="70"/>
      <c r="J380" s="159">
        <v>272692</v>
      </c>
      <c r="K380" s="160"/>
      <c r="L380" s="151">
        <v>288200</v>
      </c>
      <c r="M380" s="152"/>
      <c r="N380" s="30">
        <f t="shared" si="10"/>
        <v>105.687002185616</v>
      </c>
    </row>
    <row r="381" spans="1:14" ht="53.25" customHeight="1">
      <c r="A381" s="17"/>
      <c r="B381" s="126" t="s">
        <v>40</v>
      </c>
      <c r="C381" s="127"/>
      <c r="D381" s="127"/>
      <c r="E381" s="127"/>
      <c r="F381" s="127"/>
      <c r="G381" s="128"/>
      <c r="H381" s="106">
        <f>H368+H371+H379</f>
        <v>376200</v>
      </c>
      <c r="I381" s="107"/>
      <c r="J381" s="149">
        <f>J368+J371+J379</f>
        <v>356953</v>
      </c>
      <c r="K381" s="150"/>
      <c r="L381" s="149">
        <f>L368+L371+L379</f>
        <v>381468</v>
      </c>
      <c r="M381" s="150"/>
      <c r="N381" s="18">
        <f t="shared" si="10"/>
        <v>106.8678509495648</v>
      </c>
    </row>
    <row r="382" spans="1:14" ht="28.5" customHeight="1">
      <c r="A382" s="259" t="s">
        <v>185</v>
      </c>
      <c r="B382" s="259"/>
      <c r="C382" s="259"/>
      <c r="D382" s="259"/>
      <c r="E382" s="259"/>
      <c r="F382" s="259"/>
      <c r="G382" s="259"/>
      <c r="H382" s="259"/>
      <c r="I382" s="259"/>
      <c r="J382" s="259"/>
      <c r="K382" s="259"/>
      <c r="L382" s="259"/>
      <c r="M382" s="259"/>
      <c r="N382" s="259"/>
    </row>
    <row r="383" spans="1:14" ht="34.5" customHeight="1">
      <c r="A383" s="22">
        <v>631000</v>
      </c>
      <c r="B383" s="140" t="s">
        <v>181</v>
      </c>
      <c r="C383" s="141"/>
      <c r="D383" s="141"/>
      <c r="E383" s="141"/>
      <c r="F383" s="141"/>
      <c r="G383" s="142"/>
      <c r="H383" s="215">
        <f>H384</f>
        <v>2700</v>
      </c>
      <c r="I383" s="216"/>
      <c r="J383" s="262">
        <f>J384</f>
        <v>13818</v>
      </c>
      <c r="K383" s="263"/>
      <c r="L383" s="215">
        <f>L384</f>
        <v>2543</v>
      </c>
      <c r="M383" s="216"/>
      <c r="N383" s="24">
        <f>L383/J383*100</f>
        <v>18.403531625416125</v>
      </c>
    </row>
    <row r="384" spans="1:14" ht="34.5" customHeight="1">
      <c r="A384" s="42">
        <v>631900</v>
      </c>
      <c r="B384" s="143" t="s">
        <v>94</v>
      </c>
      <c r="C384" s="144"/>
      <c r="D384" s="144"/>
      <c r="E384" s="144"/>
      <c r="F384" s="144"/>
      <c r="G384" s="145"/>
      <c r="H384" s="217">
        <v>2700</v>
      </c>
      <c r="I384" s="218"/>
      <c r="J384" s="224">
        <v>13818</v>
      </c>
      <c r="K384" s="225"/>
      <c r="L384" s="217">
        <v>2543</v>
      </c>
      <c r="M384" s="218"/>
      <c r="N384" s="21">
        <f>L384/J384*100</f>
        <v>18.403531625416125</v>
      </c>
    </row>
    <row r="385" spans="1:14" ht="23.25">
      <c r="A385" s="222" t="s">
        <v>169</v>
      </c>
      <c r="B385" s="222"/>
      <c r="C385" s="222"/>
      <c r="D385" s="222"/>
      <c r="E385" s="222"/>
      <c r="F385" s="222"/>
      <c r="G385" s="222"/>
      <c r="H385" s="222"/>
      <c r="I385" s="222"/>
      <c r="J385" s="222"/>
      <c r="K385" s="222"/>
      <c r="L385" s="222"/>
      <c r="M385" s="222"/>
      <c r="N385" s="222"/>
    </row>
    <row r="387" spans="1:14" ht="56.25" customHeight="1">
      <c r="A387" s="27" t="s">
        <v>0</v>
      </c>
      <c r="B387" s="97" t="s">
        <v>1</v>
      </c>
      <c r="C387" s="98"/>
      <c r="D387" s="98"/>
      <c r="E387" s="98"/>
      <c r="F387" s="98"/>
      <c r="G387" s="99"/>
      <c r="H387" s="177" t="s">
        <v>180</v>
      </c>
      <c r="I387" s="178"/>
      <c r="J387" s="168" t="s">
        <v>190</v>
      </c>
      <c r="K387" s="169"/>
      <c r="L387" s="168" t="s">
        <v>191</v>
      </c>
      <c r="M387" s="169"/>
      <c r="N387" s="13" t="s">
        <v>189</v>
      </c>
    </row>
    <row r="388" spans="1:14" ht="30" customHeight="1">
      <c r="A388" s="28">
        <v>1</v>
      </c>
      <c r="B388" s="97">
        <v>2</v>
      </c>
      <c r="C388" s="98"/>
      <c r="D388" s="98"/>
      <c r="E388" s="98"/>
      <c r="F388" s="98"/>
      <c r="G388" s="99"/>
      <c r="H388" s="111">
        <v>3</v>
      </c>
      <c r="I388" s="112"/>
      <c r="J388" s="211">
        <v>4</v>
      </c>
      <c r="K388" s="212"/>
      <c r="L388" s="111">
        <v>5</v>
      </c>
      <c r="M388" s="112"/>
      <c r="N388" s="29">
        <v>6</v>
      </c>
    </row>
    <row r="389" spans="1:14" ht="34.5" customHeight="1">
      <c r="A389" s="19">
        <v>411000</v>
      </c>
      <c r="B389" s="92" t="s">
        <v>3</v>
      </c>
      <c r="C389" s="93"/>
      <c r="D389" s="93"/>
      <c r="E389" s="93"/>
      <c r="F389" s="93"/>
      <c r="G389" s="94"/>
      <c r="H389" s="106">
        <f>H390</f>
        <v>1060</v>
      </c>
      <c r="I389" s="107"/>
      <c r="J389" s="106">
        <f>J390</f>
        <v>0</v>
      </c>
      <c r="K389" s="107"/>
      <c r="L389" s="106">
        <f>L390</f>
        <v>990</v>
      </c>
      <c r="M389" s="107"/>
      <c r="N389" s="18" t="e">
        <f>L389/J389*100</f>
        <v>#DIV/0!</v>
      </c>
    </row>
    <row r="390" spans="1:14" ht="49.5" customHeight="1">
      <c r="A390" s="17">
        <v>411200</v>
      </c>
      <c r="B390" s="81" t="s">
        <v>19</v>
      </c>
      <c r="C390" s="82"/>
      <c r="D390" s="82"/>
      <c r="E390" s="82"/>
      <c r="F390" s="82"/>
      <c r="G390" s="83"/>
      <c r="H390" s="69">
        <v>1060</v>
      </c>
      <c r="I390" s="70"/>
      <c r="J390" s="84">
        <v>0</v>
      </c>
      <c r="K390" s="85"/>
      <c r="L390" s="69">
        <v>990</v>
      </c>
      <c r="M390" s="70"/>
      <c r="N390" s="30" t="e">
        <f aca="true" t="shared" si="11" ref="N390:N401">L390/J390*100</f>
        <v>#DIV/0!</v>
      </c>
    </row>
    <row r="391" spans="1:14" ht="34.5" customHeight="1">
      <c r="A391" s="19">
        <v>412000</v>
      </c>
      <c r="B391" s="92" t="s">
        <v>20</v>
      </c>
      <c r="C391" s="93"/>
      <c r="D391" s="93"/>
      <c r="E391" s="93"/>
      <c r="F391" s="93"/>
      <c r="G391" s="94"/>
      <c r="H391" s="106">
        <f>H392+H393+H394+H395+H396+H397+H398</f>
        <v>44730</v>
      </c>
      <c r="I391" s="107"/>
      <c r="J391" s="106">
        <f>J392+J393+J394+J395+J396+J397+J398</f>
        <v>39054</v>
      </c>
      <c r="K391" s="107"/>
      <c r="L391" s="106">
        <f>L392+L393+L394+L395+L396+L397+L398</f>
        <v>44789</v>
      </c>
      <c r="M391" s="107"/>
      <c r="N391" s="18">
        <f t="shared" si="11"/>
        <v>114.68479541148153</v>
      </c>
    </row>
    <row r="392" spans="1:14" ht="49.5" customHeight="1">
      <c r="A392" s="20">
        <v>412200</v>
      </c>
      <c r="B392" s="219" t="s">
        <v>22</v>
      </c>
      <c r="C392" s="220"/>
      <c r="D392" s="220"/>
      <c r="E392" s="220"/>
      <c r="F392" s="220"/>
      <c r="G392" s="221"/>
      <c r="H392" s="69">
        <v>29755</v>
      </c>
      <c r="I392" s="70"/>
      <c r="J392" s="84">
        <v>22081</v>
      </c>
      <c r="K392" s="85"/>
      <c r="L392" s="69">
        <v>31417</v>
      </c>
      <c r="M392" s="70"/>
      <c r="N392" s="30">
        <f t="shared" si="11"/>
        <v>142.28069380915719</v>
      </c>
    </row>
    <row r="393" spans="1:14" ht="34.5" customHeight="1">
      <c r="A393" s="20">
        <v>412300</v>
      </c>
      <c r="B393" s="100" t="s">
        <v>23</v>
      </c>
      <c r="C393" s="101"/>
      <c r="D393" s="101"/>
      <c r="E393" s="101"/>
      <c r="F393" s="101"/>
      <c r="G393" s="102"/>
      <c r="H393" s="69">
        <v>3010</v>
      </c>
      <c r="I393" s="70"/>
      <c r="J393" s="84">
        <v>2745</v>
      </c>
      <c r="K393" s="85"/>
      <c r="L393" s="69">
        <v>2687</v>
      </c>
      <c r="M393" s="70"/>
      <c r="N393" s="30">
        <f t="shared" si="11"/>
        <v>97.88706739526411</v>
      </c>
    </row>
    <row r="394" spans="1:14" ht="34.5" customHeight="1">
      <c r="A394" s="20">
        <v>412400</v>
      </c>
      <c r="B394" s="100" t="s">
        <v>24</v>
      </c>
      <c r="C394" s="101"/>
      <c r="D394" s="101"/>
      <c r="E394" s="101"/>
      <c r="F394" s="101"/>
      <c r="G394" s="102"/>
      <c r="H394" s="69">
        <v>995</v>
      </c>
      <c r="I394" s="70"/>
      <c r="J394" s="84">
        <v>584</v>
      </c>
      <c r="K394" s="85"/>
      <c r="L394" s="69">
        <v>239</v>
      </c>
      <c r="M394" s="70"/>
      <c r="N394" s="30">
        <f t="shared" si="11"/>
        <v>40.92465753424658</v>
      </c>
    </row>
    <row r="395" spans="1:14" ht="34.5" customHeight="1">
      <c r="A395" s="20">
        <v>412500</v>
      </c>
      <c r="B395" s="100" t="s">
        <v>25</v>
      </c>
      <c r="C395" s="101"/>
      <c r="D395" s="101"/>
      <c r="E395" s="101"/>
      <c r="F395" s="101"/>
      <c r="G395" s="102"/>
      <c r="H395" s="69">
        <v>1742</v>
      </c>
      <c r="I395" s="70"/>
      <c r="J395" s="84">
        <v>1725</v>
      </c>
      <c r="K395" s="85"/>
      <c r="L395" s="69">
        <v>1373</v>
      </c>
      <c r="M395" s="70"/>
      <c r="N395" s="30">
        <f t="shared" si="11"/>
        <v>79.59420289855072</v>
      </c>
    </row>
    <row r="396" spans="1:14" ht="34.5" customHeight="1">
      <c r="A396" s="20">
        <v>412600</v>
      </c>
      <c r="B396" s="100" t="s">
        <v>26</v>
      </c>
      <c r="C396" s="101"/>
      <c r="D396" s="101"/>
      <c r="E396" s="101"/>
      <c r="F396" s="101"/>
      <c r="G396" s="102"/>
      <c r="H396" s="69">
        <v>4801</v>
      </c>
      <c r="I396" s="70"/>
      <c r="J396" s="84">
        <v>6687</v>
      </c>
      <c r="K396" s="85"/>
      <c r="L396" s="69">
        <v>4978</v>
      </c>
      <c r="M396" s="70"/>
      <c r="N396" s="30">
        <f t="shared" si="11"/>
        <v>74.44294900553312</v>
      </c>
    </row>
    <row r="397" spans="1:14" ht="34.5" customHeight="1">
      <c r="A397" s="20">
        <v>412700</v>
      </c>
      <c r="B397" s="100" t="s">
        <v>27</v>
      </c>
      <c r="C397" s="101"/>
      <c r="D397" s="101"/>
      <c r="E397" s="101"/>
      <c r="F397" s="101"/>
      <c r="G397" s="102"/>
      <c r="H397" s="69">
        <v>1927</v>
      </c>
      <c r="I397" s="70"/>
      <c r="J397" s="84">
        <v>3889</v>
      </c>
      <c r="K397" s="85"/>
      <c r="L397" s="69">
        <v>1927</v>
      </c>
      <c r="M397" s="70"/>
      <c r="N397" s="30">
        <f t="shared" si="11"/>
        <v>49.550012856775524</v>
      </c>
    </row>
    <row r="398" spans="1:14" ht="34.5" customHeight="1">
      <c r="A398" s="20">
        <v>412900</v>
      </c>
      <c r="B398" s="71" t="s">
        <v>71</v>
      </c>
      <c r="C398" s="72"/>
      <c r="D398" s="72"/>
      <c r="E398" s="72"/>
      <c r="F398" s="72"/>
      <c r="G398" s="73"/>
      <c r="H398" s="69">
        <v>2500</v>
      </c>
      <c r="I398" s="70"/>
      <c r="J398" s="84">
        <v>1343</v>
      </c>
      <c r="K398" s="85"/>
      <c r="L398" s="69">
        <v>2168</v>
      </c>
      <c r="M398" s="70"/>
      <c r="N398" s="30">
        <f t="shared" si="11"/>
        <v>161.42963514519732</v>
      </c>
    </row>
    <row r="399" spans="1:14" ht="34.5" customHeight="1">
      <c r="A399" s="19">
        <v>511000</v>
      </c>
      <c r="B399" s="92" t="s">
        <v>36</v>
      </c>
      <c r="C399" s="93"/>
      <c r="D399" s="93"/>
      <c r="E399" s="93"/>
      <c r="F399" s="93"/>
      <c r="G399" s="94"/>
      <c r="H399" s="106">
        <f>H400</f>
        <v>2450</v>
      </c>
      <c r="I399" s="107"/>
      <c r="J399" s="106">
        <f>J400</f>
        <v>836</v>
      </c>
      <c r="K399" s="107"/>
      <c r="L399" s="106">
        <f>L400</f>
        <v>2451</v>
      </c>
      <c r="M399" s="107"/>
      <c r="N399" s="18">
        <f t="shared" si="11"/>
        <v>293.1818181818182</v>
      </c>
    </row>
    <row r="400" spans="1:14" ht="34.5" customHeight="1">
      <c r="A400" s="20">
        <v>511300</v>
      </c>
      <c r="B400" s="71" t="s">
        <v>38</v>
      </c>
      <c r="C400" s="72"/>
      <c r="D400" s="72"/>
      <c r="E400" s="72"/>
      <c r="F400" s="72"/>
      <c r="G400" s="73"/>
      <c r="H400" s="69">
        <v>2450</v>
      </c>
      <c r="I400" s="70"/>
      <c r="J400" s="84">
        <v>836</v>
      </c>
      <c r="K400" s="85"/>
      <c r="L400" s="69">
        <v>2451</v>
      </c>
      <c r="M400" s="70"/>
      <c r="N400" s="30">
        <f t="shared" si="11"/>
        <v>293.1818181818182</v>
      </c>
    </row>
    <row r="401" spans="1:14" ht="51.75" customHeight="1">
      <c r="A401" s="17"/>
      <c r="B401" s="126" t="s">
        <v>40</v>
      </c>
      <c r="C401" s="127"/>
      <c r="D401" s="127"/>
      <c r="E401" s="127"/>
      <c r="F401" s="127"/>
      <c r="G401" s="128"/>
      <c r="H401" s="106">
        <f>H389+H391+H399</f>
        <v>48240</v>
      </c>
      <c r="I401" s="107"/>
      <c r="J401" s="106">
        <f>J389+J391+J399</f>
        <v>39890</v>
      </c>
      <c r="K401" s="107"/>
      <c r="L401" s="106">
        <f>L389+L391+L399</f>
        <v>48230</v>
      </c>
      <c r="M401" s="107"/>
      <c r="N401" s="18">
        <f t="shared" si="11"/>
        <v>120.90749561293556</v>
      </c>
    </row>
    <row r="403" spans="1:14" ht="28.5" customHeight="1">
      <c r="A403" s="223" t="s">
        <v>186</v>
      </c>
      <c r="B403" s="223"/>
      <c r="C403" s="223"/>
      <c r="D403" s="223"/>
      <c r="E403" s="223"/>
      <c r="F403" s="223"/>
      <c r="G403" s="223"/>
      <c r="H403" s="223"/>
      <c r="I403" s="223"/>
      <c r="J403" s="223"/>
      <c r="K403" s="223"/>
      <c r="L403" s="223"/>
      <c r="M403" s="223"/>
      <c r="N403" s="223"/>
    </row>
    <row r="404" spans="1:14" ht="34.5" customHeight="1">
      <c r="A404" s="22">
        <v>631000</v>
      </c>
      <c r="B404" s="140" t="s">
        <v>181</v>
      </c>
      <c r="C404" s="141"/>
      <c r="D404" s="141"/>
      <c r="E404" s="141"/>
      <c r="F404" s="141"/>
      <c r="G404" s="142"/>
      <c r="H404" s="215">
        <f>H405</f>
        <v>1760</v>
      </c>
      <c r="I404" s="216"/>
      <c r="J404" s="215">
        <f>J405</f>
        <v>3605</v>
      </c>
      <c r="K404" s="216"/>
      <c r="L404" s="215">
        <f>L405</f>
        <v>1755</v>
      </c>
      <c r="M404" s="216"/>
      <c r="N404" s="24">
        <f>L404/J404*100</f>
        <v>48.68238557558946</v>
      </c>
    </row>
    <row r="405" spans="1:14" ht="34.5" customHeight="1">
      <c r="A405" s="42">
        <v>631900</v>
      </c>
      <c r="B405" s="143" t="s">
        <v>94</v>
      </c>
      <c r="C405" s="144"/>
      <c r="D405" s="144"/>
      <c r="E405" s="144"/>
      <c r="F405" s="144"/>
      <c r="G405" s="145"/>
      <c r="H405" s="217">
        <v>1760</v>
      </c>
      <c r="I405" s="218"/>
      <c r="J405" s="224">
        <v>3605</v>
      </c>
      <c r="K405" s="225"/>
      <c r="L405" s="217">
        <v>1755</v>
      </c>
      <c r="M405" s="218"/>
      <c r="N405" s="21">
        <f>L405/J405*100</f>
        <v>48.68238557558946</v>
      </c>
    </row>
    <row r="406" spans="1:14" ht="23.25">
      <c r="A406" s="222" t="s">
        <v>170</v>
      </c>
      <c r="B406" s="222"/>
      <c r="C406" s="222"/>
      <c r="D406" s="222"/>
      <c r="E406" s="222"/>
      <c r="F406" s="222"/>
      <c r="G406" s="222"/>
      <c r="H406" s="222"/>
      <c r="I406" s="222"/>
      <c r="J406" s="222"/>
      <c r="K406" s="222"/>
      <c r="L406" s="222"/>
      <c r="M406" s="222"/>
      <c r="N406" s="222"/>
    </row>
    <row r="408" spans="1:14" ht="56.25" customHeight="1">
      <c r="A408" s="27" t="s">
        <v>0</v>
      </c>
      <c r="B408" s="97" t="s">
        <v>1</v>
      </c>
      <c r="C408" s="98"/>
      <c r="D408" s="98"/>
      <c r="E408" s="98"/>
      <c r="F408" s="98"/>
      <c r="G408" s="99"/>
      <c r="H408" s="177" t="s">
        <v>180</v>
      </c>
      <c r="I408" s="178"/>
      <c r="J408" s="168" t="s">
        <v>190</v>
      </c>
      <c r="K408" s="169"/>
      <c r="L408" s="168" t="s">
        <v>191</v>
      </c>
      <c r="M408" s="169"/>
      <c r="N408" s="13" t="s">
        <v>189</v>
      </c>
    </row>
    <row r="409" spans="1:14" ht="30" customHeight="1">
      <c r="A409" s="28">
        <v>1</v>
      </c>
      <c r="B409" s="97">
        <v>2</v>
      </c>
      <c r="C409" s="98"/>
      <c r="D409" s="98"/>
      <c r="E409" s="98"/>
      <c r="F409" s="98"/>
      <c r="G409" s="99"/>
      <c r="H409" s="111">
        <v>3</v>
      </c>
      <c r="I409" s="112"/>
      <c r="J409" s="211">
        <v>4</v>
      </c>
      <c r="K409" s="212"/>
      <c r="L409" s="111">
        <v>5</v>
      </c>
      <c r="M409" s="112"/>
      <c r="N409" s="29">
        <v>6</v>
      </c>
    </row>
    <row r="410" spans="1:14" ht="34.5" customHeight="1">
      <c r="A410" s="19">
        <v>411000</v>
      </c>
      <c r="B410" s="92" t="s">
        <v>3</v>
      </c>
      <c r="C410" s="93"/>
      <c r="D410" s="93"/>
      <c r="E410" s="93"/>
      <c r="F410" s="93"/>
      <c r="G410" s="94"/>
      <c r="H410" s="106">
        <f>H411+H412+H413</f>
        <v>86000</v>
      </c>
      <c r="I410" s="107"/>
      <c r="J410" s="106">
        <f>J411+J412+J413</f>
        <v>81631</v>
      </c>
      <c r="K410" s="107"/>
      <c r="L410" s="106">
        <f>L411+L412+L413</f>
        <v>86749</v>
      </c>
      <c r="M410" s="107"/>
      <c r="N410" s="18">
        <f>L410/J410*100</f>
        <v>106.26967696095846</v>
      </c>
    </row>
    <row r="411" spans="1:14" ht="34.5" customHeight="1">
      <c r="A411" s="17">
        <v>411100</v>
      </c>
      <c r="B411" s="71" t="s">
        <v>18</v>
      </c>
      <c r="C411" s="72"/>
      <c r="D411" s="72"/>
      <c r="E411" s="72"/>
      <c r="F411" s="72"/>
      <c r="G411" s="73"/>
      <c r="H411" s="69">
        <v>84700</v>
      </c>
      <c r="I411" s="70"/>
      <c r="J411" s="159">
        <v>81631</v>
      </c>
      <c r="K411" s="160"/>
      <c r="L411" s="151">
        <v>85179</v>
      </c>
      <c r="M411" s="152"/>
      <c r="N411" s="30">
        <f aca="true" t="shared" si="12" ref="N411:N424">L411/J411*100</f>
        <v>104.34638801435729</v>
      </c>
    </row>
    <row r="412" spans="1:14" ht="58.5" customHeight="1">
      <c r="A412" s="17">
        <v>411200</v>
      </c>
      <c r="B412" s="81" t="s">
        <v>19</v>
      </c>
      <c r="C412" s="82"/>
      <c r="D412" s="82"/>
      <c r="E412" s="82"/>
      <c r="F412" s="82"/>
      <c r="G412" s="83"/>
      <c r="H412" s="69">
        <v>400</v>
      </c>
      <c r="I412" s="70"/>
      <c r="J412" s="159">
        <v>0</v>
      </c>
      <c r="K412" s="160"/>
      <c r="L412" s="151">
        <v>400</v>
      </c>
      <c r="M412" s="152"/>
      <c r="N412" s="30">
        <v>0</v>
      </c>
    </row>
    <row r="413" spans="1:17" ht="43.5" customHeight="1">
      <c r="A413" s="17">
        <v>411300</v>
      </c>
      <c r="B413" s="81" t="s">
        <v>69</v>
      </c>
      <c r="C413" s="82"/>
      <c r="D413" s="82"/>
      <c r="E413" s="82"/>
      <c r="F413" s="82"/>
      <c r="G413" s="83"/>
      <c r="H413" s="69">
        <v>900</v>
      </c>
      <c r="I413" s="70"/>
      <c r="J413" s="159">
        <v>0</v>
      </c>
      <c r="K413" s="160"/>
      <c r="L413" s="151">
        <v>1170</v>
      </c>
      <c r="M413" s="152"/>
      <c r="N413" s="30">
        <v>0</v>
      </c>
      <c r="O413" s="3"/>
      <c r="P413" s="3"/>
      <c r="Q413" s="2"/>
    </row>
    <row r="414" spans="1:14" ht="34.5" customHeight="1">
      <c r="A414" s="19">
        <v>412000</v>
      </c>
      <c r="B414" s="92" t="s">
        <v>20</v>
      </c>
      <c r="C414" s="93"/>
      <c r="D414" s="93"/>
      <c r="E414" s="93"/>
      <c r="F414" s="93"/>
      <c r="G414" s="94"/>
      <c r="H414" s="106">
        <f>H415+H416+H417+H418+H419+H420+H421</f>
        <v>26000</v>
      </c>
      <c r="I414" s="107"/>
      <c r="J414" s="149">
        <f>J415+J416+J417+J418+J419+J420+J421</f>
        <v>23327</v>
      </c>
      <c r="K414" s="150"/>
      <c r="L414" s="149">
        <f>L415+L416+L417+L418+L419+L420+L421</f>
        <v>25875</v>
      </c>
      <c r="M414" s="150"/>
      <c r="N414" s="18">
        <f t="shared" si="12"/>
        <v>110.92296480473271</v>
      </c>
    </row>
    <row r="415" spans="1:14" ht="53.25" customHeight="1">
      <c r="A415" s="20">
        <v>412200</v>
      </c>
      <c r="B415" s="219" t="s">
        <v>22</v>
      </c>
      <c r="C415" s="220"/>
      <c r="D415" s="220"/>
      <c r="E415" s="220"/>
      <c r="F415" s="220"/>
      <c r="G415" s="221"/>
      <c r="H415" s="69">
        <v>7500</v>
      </c>
      <c r="I415" s="70"/>
      <c r="J415" s="159">
        <v>4619</v>
      </c>
      <c r="K415" s="160"/>
      <c r="L415" s="151">
        <v>5688</v>
      </c>
      <c r="M415" s="152"/>
      <c r="N415" s="30">
        <f t="shared" si="12"/>
        <v>123.1435375622429</v>
      </c>
    </row>
    <row r="416" spans="1:14" ht="34.5" customHeight="1">
      <c r="A416" s="20">
        <v>412300</v>
      </c>
      <c r="B416" s="100" t="s">
        <v>23</v>
      </c>
      <c r="C416" s="101"/>
      <c r="D416" s="101"/>
      <c r="E416" s="101"/>
      <c r="F416" s="101"/>
      <c r="G416" s="102"/>
      <c r="H416" s="69">
        <v>1500</v>
      </c>
      <c r="I416" s="70"/>
      <c r="J416" s="159">
        <v>1392</v>
      </c>
      <c r="K416" s="160"/>
      <c r="L416" s="151">
        <v>1027</v>
      </c>
      <c r="M416" s="152"/>
      <c r="N416" s="30">
        <f t="shared" si="12"/>
        <v>73.77873563218391</v>
      </c>
    </row>
    <row r="417" spans="1:14" ht="34.5" customHeight="1">
      <c r="A417" s="20">
        <v>412400</v>
      </c>
      <c r="B417" s="100" t="s">
        <v>24</v>
      </c>
      <c r="C417" s="101"/>
      <c r="D417" s="101"/>
      <c r="E417" s="101"/>
      <c r="F417" s="101"/>
      <c r="G417" s="102"/>
      <c r="H417" s="69">
        <v>12900</v>
      </c>
      <c r="I417" s="70"/>
      <c r="J417" s="159">
        <v>12851</v>
      </c>
      <c r="K417" s="160"/>
      <c r="L417" s="151">
        <v>12990</v>
      </c>
      <c r="M417" s="152"/>
      <c r="N417" s="30">
        <f t="shared" si="12"/>
        <v>101.08162788888025</v>
      </c>
    </row>
    <row r="418" spans="1:14" ht="34.5" customHeight="1">
      <c r="A418" s="20">
        <v>412500</v>
      </c>
      <c r="B418" s="100" t="s">
        <v>25</v>
      </c>
      <c r="C418" s="101"/>
      <c r="D418" s="101"/>
      <c r="E418" s="101"/>
      <c r="F418" s="101"/>
      <c r="G418" s="102"/>
      <c r="H418" s="69">
        <v>1400</v>
      </c>
      <c r="I418" s="70"/>
      <c r="J418" s="159">
        <v>1151</v>
      </c>
      <c r="K418" s="160"/>
      <c r="L418" s="151">
        <v>1389</v>
      </c>
      <c r="M418" s="152"/>
      <c r="N418" s="30">
        <f t="shared" si="12"/>
        <v>120.6776715899218</v>
      </c>
    </row>
    <row r="419" spans="1:14" ht="34.5" customHeight="1">
      <c r="A419" s="20">
        <v>412600</v>
      </c>
      <c r="B419" s="100" t="s">
        <v>26</v>
      </c>
      <c r="C419" s="101"/>
      <c r="D419" s="101"/>
      <c r="E419" s="101"/>
      <c r="F419" s="101"/>
      <c r="G419" s="102"/>
      <c r="H419" s="69">
        <v>200</v>
      </c>
      <c r="I419" s="70"/>
      <c r="J419" s="159">
        <v>80</v>
      </c>
      <c r="K419" s="160"/>
      <c r="L419" s="151">
        <v>0</v>
      </c>
      <c r="M419" s="152"/>
      <c r="N419" s="30">
        <f t="shared" si="12"/>
        <v>0</v>
      </c>
    </row>
    <row r="420" spans="1:14" ht="34.5" customHeight="1">
      <c r="A420" s="20">
        <v>412700</v>
      </c>
      <c r="B420" s="100" t="s">
        <v>27</v>
      </c>
      <c r="C420" s="101"/>
      <c r="D420" s="101"/>
      <c r="E420" s="101"/>
      <c r="F420" s="101"/>
      <c r="G420" s="102"/>
      <c r="H420" s="69">
        <v>2000</v>
      </c>
      <c r="I420" s="70"/>
      <c r="J420" s="159">
        <v>2764</v>
      </c>
      <c r="K420" s="160"/>
      <c r="L420" s="151">
        <v>4184</v>
      </c>
      <c r="M420" s="152"/>
      <c r="N420" s="30">
        <f t="shared" si="12"/>
        <v>151.37481910274963</v>
      </c>
    </row>
    <row r="421" spans="1:14" ht="34.5" customHeight="1">
      <c r="A421" s="20">
        <v>412900</v>
      </c>
      <c r="B421" s="71" t="s">
        <v>71</v>
      </c>
      <c r="C421" s="72"/>
      <c r="D421" s="72"/>
      <c r="E421" s="72"/>
      <c r="F421" s="72"/>
      <c r="G421" s="73"/>
      <c r="H421" s="69">
        <v>500</v>
      </c>
      <c r="I421" s="70"/>
      <c r="J421" s="159">
        <v>470</v>
      </c>
      <c r="K421" s="160"/>
      <c r="L421" s="151">
        <v>597</v>
      </c>
      <c r="M421" s="152"/>
      <c r="N421" s="30">
        <f t="shared" si="12"/>
        <v>127.02127659574467</v>
      </c>
    </row>
    <row r="422" spans="1:14" ht="34.5" customHeight="1">
      <c r="A422" s="19">
        <v>511000</v>
      </c>
      <c r="B422" s="92" t="s">
        <v>36</v>
      </c>
      <c r="C422" s="93"/>
      <c r="D422" s="93"/>
      <c r="E422" s="93"/>
      <c r="F422" s="93"/>
      <c r="G422" s="94"/>
      <c r="H422" s="106">
        <f>H423</f>
        <v>0</v>
      </c>
      <c r="I422" s="107"/>
      <c r="J422" s="106">
        <f>J423</f>
        <v>1306</v>
      </c>
      <c r="K422" s="107"/>
      <c r="L422" s="106">
        <f>L423</f>
        <v>0</v>
      </c>
      <c r="M422" s="107"/>
      <c r="N422" s="18">
        <f t="shared" si="12"/>
        <v>0</v>
      </c>
    </row>
    <row r="423" spans="1:14" ht="34.5" customHeight="1">
      <c r="A423" s="20">
        <v>511300</v>
      </c>
      <c r="B423" s="71" t="s">
        <v>38</v>
      </c>
      <c r="C423" s="72"/>
      <c r="D423" s="72"/>
      <c r="E423" s="72"/>
      <c r="F423" s="72"/>
      <c r="G423" s="73"/>
      <c r="H423" s="69">
        <v>0</v>
      </c>
      <c r="I423" s="70"/>
      <c r="J423" s="159">
        <v>1306</v>
      </c>
      <c r="K423" s="160"/>
      <c r="L423" s="151">
        <v>0</v>
      </c>
      <c r="M423" s="152"/>
      <c r="N423" s="30">
        <f t="shared" si="12"/>
        <v>0</v>
      </c>
    </row>
    <row r="424" spans="1:14" ht="54.75" customHeight="1">
      <c r="A424" s="17"/>
      <c r="B424" s="126" t="s">
        <v>40</v>
      </c>
      <c r="C424" s="127"/>
      <c r="D424" s="127"/>
      <c r="E424" s="127"/>
      <c r="F424" s="127"/>
      <c r="G424" s="128"/>
      <c r="H424" s="106">
        <f>H410+H414+H422</f>
        <v>112000</v>
      </c>
      <c r="I424" s="107"/>
      <c r="J424" s="149">
        <f>J410+J414+J422</f>
        <v>106264</v>
      </c>
      <c r="K424" s="150"/>
      <c r="L424" s="149">
        <f>L410+L414+L422</f>
        <v>112624</v>
      </c>
      <c r="M424" s="150"/>
      <c r="N424" s="18">
        <f t="shared" si="12"/>
        <v>105.98509372882631</v>
      </c>
    </row>
    <row r="425" spans="1:14" ht="28.5" customHeight="1">
      <c r="A425" s="259" t="s">
        <v>184</v>
      </c>
      <c r="B425" s="259"/>
      <c r="C425" s="259"/>
      <c r="D425" s="259"/>
      <c r="E425" s="259"/>
      <c r="F425" s="259"/>
      <c r="G425" s="259"/>
      <c r="H425" s="259"/>
      <c r="I425" s="259"/>
      <c r="J425" s="259"/>
      <c r="K425" s="259"/>
      <c r="L425" s="259"/>
      <c r="M425" s="259"/>
      <c r="N425" s="259"/>
    </row>
    <row r="426" spans="1:14" ht="34.5" customHeight="1">
      <c r="A426" s="19">
        <v>630000</v>
      </c>
      <c r="B426" s="92" t="s">
        <v>93</v>
      </c>
      <c r="C426" s="93"/>
      <c r="D426" s="93"/>
      <c r="E426" s="93"/>
      <c r="F426" s="93"/>
      <c r="G426" s="94"/>
      <c r="H426" s="87">
        <v>18750</v>
      </c>
      <c r="I426" s="88"/>
      <c r="J426" s="87">
        <f>J429</f>
        <v>0</v>
      </c>
      <c r="K426" s="88"/>
      <c r="L426" s="87">
        <f>L429+L427</f>
        <v>18306</v>
      </c>
      <c r="M426" s="88"/>
      <c r="N426" s="18">
        <v>0</v>
      </c>
    </row>
    <row r="427" spans="1:14" ht="34.5" customHeight="1">
      <c r="A427" s="19">
        <v>631000</v>
      </c>
      <c r="B427" s="92" t="s">
        <v>94</v>
      </c>
      <c r="C427" s="93"/>
      <c r="D427" s="93"/>
      <c r="E427" s="93"/>
      <c r="F427" s="93"/>
      <c r="G427" s="94"/>
      <c r="H427" s="87">
        <f>H428</f>
        <v>16250</v>
      </c>
      <c r="I427" s="88"/>
      <c r="J427" s="87">
        <f>J428</f>
        <v>14295</v>
      </c>
      <c r="K427" s="88"/>
      <c r="L427" s="87">
        <f>L428</f>
        <v>16242</v>
      </c>
      <c r="M427" s="88"/>
      <c r="N427" s="18">
        <f>L427/J427*100</f>
        <v>113.62014690451207</v>
      </c>
    </row>
    <row r="428" spans="1:14" ht="34.5" customHeight="1">
      <c r="A428" s="38">
        <v>631900</v>
      </c>
      <c r="B428" s="71" t="s">
        <v>94</v>
      </c>
      <c r="C428" s="72"/>
      <c r="D428" s="72"/>
      <c r="E428" s="72"/>
      <c r="F428" s="72"/>
      <c r="G428" s="73"/>
      <c r="H428" s="69">
        <v>16250</v>
      </c>
      <c r="I428" s="70"/>
      <c r="J428" s="84">
        <v>14295</v>
      </c>
      <c r="K428" s="85"/>
      <c r="L428" s="69">
        <v>16242</v>
      </c>
      <c r="M428" s="70"/>
      <c r="N428" s="30">
        <f>L428/J428*100</f>
        <v>113.62014690451207</v>
      </c>
    </row>
    <row r="429" spans="1:14" ht="44.25" customHeight="1">
      <c r="A429" s="33">
        <v>638000</v>
      </c>
      <c r="B429" s="103" t="s">
        <v>95</v>
      </c>
      <c r="C429" s="104"/>
      <c r="D429" s="104"/>
      <c r="E429" s="104"/>
      <c r="F429" s="104"/>
      <c r="G429" s="105"/>
      <c r="H429" s="95">
        <f>H430</f>
        <v>2500</v>
      </c>
      <c r="I429" s="96"/>
      <c r="J429" s="95">
        <f>J430</f>
        <v>0</v>
      </c>
      <c r="K429" s="96"/>
      <c r="L429" s="95">
        <f>L430</f>
        <v>2064</v>
      </c>
      <c r="M429" s="96"/>
      <c r="N429" s="18">
        <v>0</v>
      </c>
    </row>
    <row r="430" spans="1:14" ht="51" customHeight="1">
      <c r="A430" s="20">
        <v>638100</v>
      </c>
      <c r="B430" s="81" t="s">
        <v>96</v>
      </c>
      <c r="C430" s="82"/>
      <c r="D430" s="82"/>
      <c r="E430" s="82"/>
      <c r="F430" s="82"/>
      <c r="G430" s="83"/>
      <c r="H430" s="84">
        <v>2500</v>
      </c>
      <c r="I430" s="85"/>
      <c r="J430" s="84">
        <v>0</v>
      </c>
      <c r="K430" s="85"/>
      <c r="L430" s="84">
        <v>2064</v>
      </c>
      <c r="M430" s="85"/>
      <c r="N430" s="30">
        <v>0</v>
      </c>
    </row>
    <row r="432" spans="1:14" ht="23.25">
      <c r="A432" s="226" t="s">
        <v>171</v>
      </c>
      <c r="B432" s="226"/>
      <c r="C432" s="226"/>
      <c r="D432" s="226"/>
      <c r="E432" s="226"/>
      <c r="F432" s="226"/>
      <c r="G432" s="226"/>
      <c r="H432" s="226"/>
      <c r="I432" s="226"/>
      <c r="J432" s="226"/>
      <c r="K432" s="226"/>
      <c r="L432" s="226"/>
      <c r="M432" s="226"/>
      <c r="N432" s="226"/>
    </row>
    <row r="434" spans="1:14" ht="56.25" customHeight="1">
      <c r="A434" s="27" t="s">
        <v>0</v>
      </c>
      <c r="B434" s="97" t="s">
        <v>1</v>
      </c>
      <c r="C434" s="98"/>
      <c r="D434" s="98"/>
      <c r="E434" s="98"/>
      <c r="F434" s="98"/>
      <c r="G434" s="99"/>
      <c r="H434" s="177" t="s">
        <v>180</v>
      </c>
      <c r="I434" s="178"/>
      <c r="J434" s="168" t="s">
        <v>190</v>
      </c>
      <c r="K434" s="169"/>
      <c r="L434" s="168" t="s">
        <v>191</v>
      </c>
      <c r="M434" s="169"/>
      <c r="N434" s="13" t="s">
        <v>189</v>
      </c>
    </row>
    <row r="435" spans="1:14" ht="30" customHeight="1">
      <c r="A435" s="28">
        <v>1</v>
      </c>
      <c r="B435" s="97">
        <v>2</v>
      </c>
      <c r="C435" s="98"/>
      <c r="D435" s="98"/>
      <c r="E435" s="98"/>
      <c r="F435" s="98"/>
      <c r="G435" s="99"/>
      <c r="H435" s="111">
        <v>3</v>
      </c>
      <c r="I435" s="112"/>
      <c r="J435" s="211">
        <v>4</v>
      </c>
      <c r="K435" s="212"/>
      <c r="L435" s="111">
        <v>5</v>
      </c>
      <c r="M435" s="112"/>
      <c r="N435" s="29">
        <v>6</v>
      </c>
    </row>
    <row r="436" spans="1:14" ht="34.5" customHeight="1">
      <c r="A436" s="19">
        <v>411000</v>
      </c>
      <c r="B436" s="92" t="s">
        <v>3</v>
      </c>
      <c r="C436" s="93"/>
      <c r="D436" s="93"/>
      <c r="E436" s="93"/>
      <c r="F436" s="93"/>
      <c r="G436" s="94"/>
      <c r="H436" s="106">
        <f>H437</f>
        <v>200</v>
      </c>
      <c r="I436" s="107"/>
      <c r="J436" s="106">
        <f>J437</f>
        <v>0</v>
      </c>
      <c r="K436" s="107"/>
      <c r="L436" s="106">
        <f>L437</f>
        <v>200</v>
      </c>
      <c r="M436" s="107"/>
      <c r="N436" s="18">
        <v>0</v>
      </c>
    </row>
    <row r="437" spans="1:14" ht="34.5" customHeight="1">
      <c r="A437" s="17">
        <v>411200</v>
      </c>
      <c r="B437" s="71" t="s">
        <v>19</v>
      </c>
      <c r="C437" s="72"/>
      <c r="D437" s="72"/>
      <c r="E437" s="72"/>
      <c r="F437" s="72"/>
      <c r="G437" s="73"/>
      <c r="H437" s="69">
        <v>200</v>
      </c>
      <c r="I437" s="70"/>
      <c r="J437" s="84">
        <v>0</v>
      </c>
      <c r="K437" s="85"/>
      <c r="L437" s="69">
        <v>200</v>
      </c>
      <c r="M437" s="70"/>
      <c r="N437" s="30">
        <v>0</v>
      </c>
    </row>
    <row r="438" spans="1:14" ht="34.5" customHeight="1">
      <c r="A438" s="19">
        <v>412000</v>
      </c>
      <c r="B438" s="92" t="s">
        <v>20</v>
      </c>
      <c r="C438" s="93"/>
      <c r="D438" s="93"/>
      <c r="E438" s="93"/>
      <c r="F438" s="93"/>
      <c r="G438" s="94"/>
      <c r="H438" s="106">
        <f>H439+H440+H442+H443+H444+H445++H441</f>
        <v>9830</v>
      </c>
      <c r="I438" s="107"/>
      <c r="J438" s="106">
        <f>J439+J440+J442+J443+J444+J445++J441</f>
        <v>13675</v>
      </c>
      <c r="K438" s="107"/>
      <c r="L438" s="106">
        <f>L439+L440+L442+L443+L444+L445++L441</f>
        <v>9831</v>
      </c>
      <c r="M438" s="107"/>
      <c r="N438" s="18">
        <f aca="true" t="shared" si="13" ref="N438:N448">L438/J438*100</f>
        <v>71.89031078610604</v>
      </c>
    </row>
    <row r="439" spans="1:14" ht="34.5" customHeight="1">
      <c r="A439" s="20">
        <v>412200</v>
      </c>
      <c r="B439" s="100" t="s">
        <v>22</v>
      </c>
      <c r="C439" s="101"/>
      <c r="D439" s="101"/>
      <c r="E439" s="101"/>
      <c r="F439" s="101"/>
      <c r="G439" s="102"/>
      <c r="H439" s="69">
        <v>2975</v>
      </c>
      <c r="I439" s="70"/>
      <c r="J439" s="84">
        <v>3214</v>
      </c>
      <c r="K439" s="85"/>
      <c r="L439" s="69">
        <v>3055</v>
      </c>
      <c r="M439" s="70"/>
      <c r="N439" s="30">
        <f t="shared" si="13"/>
        <v>95.05289359054137</v>
      </c>
    </row>
    <row r="440" spans="1:14" ht="34.5" customHeight="1">
      <c r="A440" s="20">
        <v>412300</v>
      </c>
      <c r="B440" s="100" t="s">
        <v>23</v>
      </c>
      <c r="C440" s="101"/>
      <c r="D440" s="101"/>
      <c r="E440" s="101"/>
      <c r="F440" s="101"/>
      <c r="G440" s="102"/>
      <c r="H440" s="69">
        <v>180</v>
      </c>
      <c r="I440" s="70"/>
      <c r="J440" s="84">
        <v>210</v>
      </c>
      <c r="K440" s="85"/>
      <c r="L440" s="69">
        <v>120</v>
      </c>
      <c r="M440" s="70"/>
      <c r="N440" s="30">
        <f t="shared" si="13"/>
        <v>57.14285714285714</v>
      </c>
    </row>
    <row r="441" spans="1:14" ht="34.5" customHeight="1">
      <c r="A441" s="20">
        <v>412500</v>
      </c>
      <c r="B441" s="100" t="s">
        <v>25</v>
      </c>
      <c r="C441" s="101"/>
      <c r="D441" s="101"/>
      <c r="E441" s="101"/>
      <c r="F441" s="101"/>
      <c r="G441" s="102"/>
      <c r="H441" s="69">
        <v>50</v>
      </c>
      <c r="I441" s="70"/>
      <c r="J441" s="84">
        <v>0</v>
      </c>
      <c r="K441" s="85"/>
      <c r="L441" s="69">
        <v>85</v>
      </c>
      <c r="M441" s="70"/>
      <c r="N441" s="30">
        <v>0</v>
      </c>
    </row>
    <row r="442" spans="1:14" ht="34.5" customHeight="1">
      <c r="A442" s="20">
        <v>412600</v>
      </c>
      <c r="B442" s="100" t="s">
        <v>26</v>
      </c>
      <c r="C442" s="101"/>
      <c r="D442" s="101"/>
      <c r="E442" s="101"/>
      <c r="F442" s="101"/>
      <c r="G442" s="102"/>
      <c r="H442" s="69">
        <v>680</v>
      </c>
      <c r="I442" s="70"/>
      <c r="J442" s="84">
        <v>808</v>
      </c>
      <c r="K442" s="85"/>
      <c r="L442" s="69">
        <v>718</v>
      </c>
      <c r="M442" s="70"/>
      <c r="N442" s="30">
        <f t="shared" si="13"/>
        <v>88.86138613861387</v>
      </c>
    </row>
    <row r="443" spans="1:14" ht="34.5" customHeight="1">
      <c r="A443" s="20">
        <v>412700</v>
      </c>
      <c r="B443" s="100" t="s">
        <v>27</v>
      </c>
      <c r="C443" s="101"/>
      <c r="D443" s="101"/>
      <c r="E443" s="101"/>
      <c r="F443" s="101"/>
      <c r="G443" s="102"/>
      <c r="H443" s="69">
        <v>3075</v>
      </c>
      <c r="I443" s="70"/>
      <c r="J443" s="84">
        <v>9170</v>
      </c>
      <c r="K443" s="85"/>
      <c r="L443" s="69">
        <v>3073</v>
      </c>
      <c r="M443" s="70"/>
      <c r="N443" s="30">
        <f t="shared" si="13"/>
        <v>33.51145038167939</v>
      </c>
    </row>
    <row r="444" spans="1:14" ht="34.5" customHeight="1">
      <c r="A444" s="20">
        <v>412800</v>
      </c>
      <c r="B444" s="100" t="s">
        <v>28</v>
      </c>
      <c r="C444" s="101"/>
      <c r="D444" s="101"/>
      <c r="E444" s="101"/>
      <c r="F444" s="101"/>
      <c r="G444" s="102"/>
      <c r="H444" s="69">
        <v>0</v>
      </c>
      <c r="I444" s="70"/>
      <c r="J444" s="84">
        <v>63</v>
      </c>
      <c r="K444" s="85"/>
      <c r="L444" s="69">
        <v>0</v>
      </c>
      <c r="M444" s="70"/>
      <c r="N444" s="30">
        <f t="shared" si="13"/>
        <v>0</v>
      </c>
    </row>
    <row r="445" spans="1:14" ht="34.5" customHeight="1">
      <c r="A445" s="20">
        <v>412900</v>
      </c>
      <c r="B445" s="71" t="s">
        <v>71</v>
      </c>
      <c r="C445" s="72"/>
      <c r="D445" s="72"/>
      <c r="E445" s="72"/>
      <c r="F445" s="72"/>
      <c r="G445" s="73"/>
      <c r="H445" s="69">
        <v>2870</v>
      </c>
      <c r="I445" s="70"/>
      <c r="J445" s="84">
        <v>210</v>
      </c>
      <c r="K445" s="85"/>
      <c r="L445" s="69">
        <v>2780</v>
      </c>
      <c r="M445" s="70"/>
      <c r="N445" s="30">
        <f t="shared" si="13"/>
        <v>1323.8095238095236</v>
      </c>
    </row>
    <row r="446" spans="1:14" ht="34.5" customHeight="1">
      <c r="A446" s="19">
        <v>511000</v>
      </c>
      <c r="B446" s="92" t="s">
        <v>36</v>
      </c>
      <c r="C446" s="93"/>
      <c r="D446" s="93"/>
      <c r="E446" s="93"/>
      <c r="F446" s="93"/>
      <c r="G446" s="94"/>
      <c r="H446" s="106">
        <f>H447</f>
        <v>3970</v>
      </c>
      <c r="I446" s="107"/>
      <c r="J446" s="106">
        <f>J447</f>
        <v>2573</v>
      </c>
      <c r="K446" s="107"/>
      <c r="L446" s="106">
        <f>L447</f>
        <v>3969</v>
      </c>
      <c r="M446" s="107"/>
      <c r="N446" s="18">
        <f t="shared" si="13"/>
        <v>154.25573260785075</v>
      </c>
    </row>
    <row r="447" spans="1:14" ht="34.5" customHeight="1">
      <c r="A447" s="20">
        <v>511300</v>
      </c>
      <c r="B447" s="71" t="s">
        <v>38</v>
      </c>
      <c r="C447" s="72"/>
      <c r="D447" s="72"/>
      <c r="E447" s="72"/>
      <c r="F447" s="72"/>
      <c r="G447" s="73"/>
      <c r="H447" s="69">
        <v>3970</v>
      </c>
      <c r="I447" s="70"/>
      <c r="J447" s="84">
        <v>2573</v>
      </c>
      <c r="K447" s="85"/>
      <c r="L447" s="69">
        <v>3969</v>
      </c>
      <c r="M447" s="70"/>
      <c r="N447" s="30">
        <f t="shared" si="13"/>
        <v>154.25573260785075</v>
      </c>
    </row>
    <row r="448" spans="1:14" ht="60.75" customHeight="1">
      <c r="A448" s="17"/>
      <c r="B448" s="126" t="s">
        <v>40</v>
      </c>
      <c r="C448" s="127"/>
      <c r="D448" s="127"/>
      <c r="E448" s="127"/>
      <c r="F448" s="127"/>
      <c r="G448" s="128"/>
      <c r="H448" s="106">
        <f>H436+H438+H446</f>
        <v>14000</v>
      </c>
      <c r="I448" s="107"/>
      <c r="J448" s="106">
        <f>J436+J438+J446</f>
        <v>16248</v>
      </c>
      <c r="K448" s="107"/>
      <c r="L448" s="106">
        <f>L436+L438+L446</f>
        <v>14000</v>
      </c>
      <c r="M448" s="107"/>
      <c r="N448" s="18">
        <f t="shared" si="13"/>
        <v>86.16445100935499</v>
      </c>
    </row>
  </sheetData>
  <sheetProtection/>
  <mergeCells count="1551">
    <mergeCell ref="J446:K446"/>
    <mergeCell ref="A425:N425"/>
    <mergeCell ref="L440:M440"/>
    <mergeCell ref="H441:I441"/>
    <mergeCell ref="L441:M441"/>
    <mergeCell ref="J400:K400"/>
    <mergeCell ref="J426:K426"/>
    <mergeCell ref="J434:K434"/>
    <mergeCell ref="J435:K435"/>
    <mergeCell ref="B404:G404"/>
    <mergeCell ref="J445:K445"/>
    <mergeCell ref="H440:I440"/>
    <mergeCell ref="L439:M439"/>
    <mergeCell ref="J420:K420"/>
    <mergeCell ref="J421:K421"/>
    <mergeCell ref="J422:K422"/>
    <mergeCell ref="J439:K439"/>
    <mergeCell ref="L444:M444"/>
    <mergeCell ref="H439:I439"/>
    <mergeCell ref="L436:M436"/>
    <mergeCell ref="J383:K383"/>
    <mergeCell ref="J384:K384"/>
    <mergeCell ref="J440:K440"/>
    <mergeCell ref="J441:K441"/>
    <mergeCell ref="J401:K401"/>
    <mergeCell ref="J427:K427"/>
    <mergeCell ref="A432:N432"/>
    <mergeCell ref="B439:G439"/>
    <mergeCell ref="J424:K424"/>
    <mergeCell ref="B440:G440"/>
    <mergeCell ref="L384:M384"/>
    <mergeCell ref="H383:I383"/>
    <mergeCell ref="L383:M383"/>
    <mergeCell ref="B384:G384"/>
    <mergeCell ref="L379:M379"/>
    <mergeCell ref="J390:K390"/>
    <mergeCell ref="H384:I384"/>
    <mergeCell ref="B389:G389"/>
    <mergeCell ref="H389:I389"/>
    <mergeCell ref="B390:G390"/>
    <mergeCell ref="J361:K361"/>
    <mergeCell ref="J368:K368"/>
    <mergeCell ref="A382:N382"/>
    <mergeCell ref="B383:G383"/>
    <mergeCell ref="J373:K373"/>
    <mergeCell ref="J377:K377"/>
    <mergeCell ref="J378:K378"/>
    <mergeCell ref="J379:K379"/>
    <mergeCell ref="J380:K380"/>
    <mergeCell ref="J381:K381"/>
    <mergeCell ref="J344:K344"/>
    <mergeCell ref="J345:K345"/>
    <mergeCell ref="J346:K346"/>
    <mergeCell ref="J353:K353"/>
    <mergeCell ref="J347:K347"/>
    <mergeCell ref="J348:K348"/>
    <mergeCell ref="J341:K341"/>
    <mergeCell ref="J343:K343"/>
    <mergeCell ref="J335:K335"/>
    <mergeCell ref="J339:K339"/>
    <mergeCell ref="J340:K340"/>
    <mergeCell ref="J327:K327"/>
    <mergeCell ref="J328:K328"/>
    <mergeCell ref="J331:K331"/>
    <mergeCell ref="J332:K332"/>
    <mergeCell ref="J333:K333"/>
    <mergeCell ref="J334:K334"/>
    <mergeCell ref="J317:K317"/>
    <mergeCell ref="J318:K318"/>
    <mergeCell ref="J323:K323"/>
    <mergeCell ref="J324:K324"/>
    <mergeCell ref="J322:K322"/>
    <mergeCell ref="J302:K302"/>
    <mergeCell ref="J307:K307"/>
    <mergeCell ref="J310:K310"/>
    <mergeCell ref="J311:K311"/>
    <mergeCell ref="J312:K312"/>
    <mergeCell ref="J313:K313"/>
    <mergeCell ref="J297:K297"/>
    <mergeCell ref="L289:M289"/>
    <mergeCell ref="J298:K298"/>
    <mergeCell ref="J304:K304"/>
    <mergeCell ref="H304:I304"/>
    <mergeCell ref="H301:I301"/>
    <mergeCell ref="H299:I299"/>
    <mergeCell ref="H297:I297"/>
    <mergeCell ref="J299:K299"/>
    <mergeCell ref="J300:K300"/>
    <mergeCell ref="L293:M293"/>
    <mergeCell ref="H283:I283"/>
    <mergeCell ref="L283:M283"/>
    <mergeCell ref="J288:K288"/>
    <mergeCell ref="J289:K289"/>
    <mergeCell ref="J292:K292"/>
    <mergeCell ref="J293:K293"/>
    <mergeCell ref="J281:K281"/>
    <mergeCell ref="J283:K283"/>
    <mergeCell ref="J284:K284"/>
    <mergeCell ref="J285:K285"/>
    <mergeCell ref="J275:K275"/>
    <mergeCell ref="J276:K276"/>
    <mergeCell ref="J280:K280"/>
    <mergeCell ref="A278:N278"/>
    <mergeCell ref="L275:M275"/>
    <mergeCell ref="B275:G275"/>
    <mergeCell ref="J263:K263"/>
    <mergeCell ref="A231:N231"/>
    <mergeCell ref="B236:G236"/>
    <mergeCell ref="H234:N234"/>
    <mergeCell ref="H263:I263"/>
    <mergeCell ref="L263:M263"/>
    <mergeCell ref="B262:G262"/>
    <mergeCell ref="H262:I262"/>
    <mergeCell ref="B261:G261"/>
    <mergeCell ref="L261:M261"/>
    <mergeCell ref="H274:I274"/>
    <mergeCell ref="B263:G263"/>
    <mergeCell ref="A233:N233"/>
    <mergeCell ref="J222:K222"/>
    <mergeCell ref="J225:K225"/>
    <mergeCell ref="J223:K223"/>
    <mergeCell ref="J224:K224"/>
    <mergeCell ref="J261:K261"/>
    <mergeCell ref="J262:K262"/>
    <mergeCell ref="A259:N259"/>
    <mergeCell ref="J194:K194"/>
    <mergeCell ref="J210:K210"/>
    <mergeCell ref="J211:K211"/>
    <mergeCell ref="J212:K212"/>
    <mergeCell ref="J213:K213"/>
    <mergeCell ref="J214:K214"/>
    <mergeCell ref="J218:K218"/>
    <mergeCell ref="L210:M210"/>
    <mergeCell ref="L225:M225"/>
    <mergeCell ref="J181:K181"/>
    <mergeCell ref="J182:K182"/>
    <mergeCell ref="J183:K183"/>
    <mergeCell ref="J184:K184"/>
    <mergeCell ref="J185:K185"/>
    <mergeCell ref="L188:M188"/>
    <mergeCell ref="J199:K199"/>
    <mergeCell ref="H261:I261"/>
    <mergeCell ref="H195:I195"/>
    <mergeCell ref="J219:K219"/>
    <mergeCell ref="J187:K187"/>
    <mergeCell ref="H194:I194"/>
    <mergeCell ref="J172:K172"/>
    <mergeCell ref="J173:K173"/>
    <mergeCell ref="J174:K174"/>
    <mergeCell ref="J175:K175"/>
    <mergeCell ref="J176:K176"/>
    <mergeCell ref="J179:K179"/>
    <mergeCell ref="J178:K178"/>
    <mergeCell ref="J177:K177"/>
    <mergeCell ref="J166:K166"/>
    <mergeCell ref="J167:K167"/>
    <mergeCell ref="J168:K168"/>
    <mergeCell ref="J169:K169"/>
    <mergeCell ref="J170:K170"/>
    <mergeCell ref="J171:K171"/>
    <mergeCell ref="J160:K160"/>
    <mergeCell ref="J161:K161"/>
    <mergeCell ref="J162:K162"/>
    <mergeCell ref="J163:K163"/>
    <mergeCell ref="J164:K164"/>
    <mergeCell ref="J165:K165"/>
    <mergeCell ref="J154:K154"/>
    <mergeCell ref="J156:K156"/>
    <mergeCell ref="J158:K158"/>
    <mergeCell ref="J155:K155"/>
    <mergeCell ref="J157:K157"/>
    <mergeCell ref="J159:K159"/>
    <mergeCell ref="J148:K148"/>
    <mergeCell ref="J149:K149"/>
    <mergeCell ref="J150:K150"/>
    <mergeCell ref="J151:K151"/>
    <mergeCell ref="J152:K152"/>
    <mergeCell ref="J153:K153"/>
    <mergeCell ref="J142:K142"/>
    <mergeCell ref="J143:K143"/>
    <mergeCell ref="J144:K144"/>
    <mergeCell ref="J145:K145"/>
    <mergeCell ref="J146:K146"/>
    <mergeCell ref="J147:K147"/>
    <mergeCell ref="J136:K136"/>
    <mergeCell ref="J137:K137"/>
    <mergeCell ref="J138:K138"/>
    <mergeCell ref="J139:K139"/>
    <mergeCell ref="J140:K140"/>
    <mergeCell ref="J141:K141"/>
    <mergeCell ref="J126:K126"/>
    <mergeCell ref="J127:K127"/>
    <mergeCell ref="J128:K128"/>
    <mergeCell ref="J129:K129"/>
    <mergeCell ref="J133:K133"/>
    <mergeCell ref="A131:N131"/>
    <mergeCell ref="L133:M133"/>
    <mergeCell ref="B133:G133"/>
    <mergeCell ref="H133:I133"/>
    <mergeCell ref="H129:I129"/>
    <mergeCell ref="J119:K119"/>
    <mergeCell ref="J120:K120"/>
    <mergeCell ref="J121:K121"/>
    <mergeCell ref="J122:K122"/>
    <mergeCell ref="J123:K123"/>
    <mergeCell ref="J124:K124"/>
    <mergeCell ref="J113:K113"/>
    <mergeCell ref="J114:K114"/>
    <mergeCell ref="J115:K115"/>
    <mergeCell ref="J116:K116"/>
    <mergeCell ref="J117:K117"/>
    <mergeCell ref="J118:K118"/>
    <mergeCell ref="J107:K107"/>
    <mergeCell ref="J108:K108"/>
    <mergeCell ref="J109:K109"/>
    <mergeCell ref="J110:K110"/>
    <mergeCell ref="J111:K111"/>
    <mergeCell ref="J112:K112"/>
    <mergeCell ref="J101:K101"/>
    <mergeCell ref="J102:K102"/>
    <mergeCell ref="J103:K103"/>
    <mergeCell ref="J104:K104"/>
    <mergeCell ref="J105:K105"/>
    <mergeCell ref="J106:K106"/>
    <mergeCell ref="J95:K95"/>
    <mergeCell ref="J96:K96"/>
    <mergeCell ref="J97:K97"/>
    <mergeCell ref="J98:K98"/>
    <mergeCell ref="J99:K99"/>
    <mergeCell ref="J100:K100"/>
    <mergeCell ref="J89:K89"/>
    <mergeCell ref="J90:K90"/>
    <mergeCell ref="J91:K91"/>
    <mergeCell ref="J92:K92"/>
    <mergeCell ref="J93:K93"/>
    <mergeCell ref="J94:K94"/>
    <mergeCell ref="J83:K83"/>
    <mergeCell ref="J84:K84"/>
    <mergeCell ref="J85:K85"/>
    <mergeCell ref="J86:K86"/>
    <mergeCell ref="J87:K87"/>
    <mergeCell ref="J88:K88"/>
    <mergeCell ref="J77:K77"/>
    <mergeCell ref="J78:K78"/>
    <mergeCell ref="J79:K79"/>
    <mergeCell ref="J80:K80"/>
    <mergeCell ref="J81:K81"/>
    <mergeCell ref="J82:K82"/>
    <mergeCell ref="J76:K76"/>
    <mergeCell ref="A71:N71"/>
    <mergeCell ref="L70:M70"/>
    <mergeCell ref="L73:M73"/>
    <mergeCell ref="B74:G74"/>
    <mergeCell ref="J74:K74"/>
    <mergeCell ref="L75:M75"/>
    <mergeCell ref="L76:M76"/>
    <mergeCell ref="B73:G73"/>
    <mergeCell ref="J60:K60"/>
    <mergeCell ref="J70:K70"/>
    <mergeCell ref="J73:K73"/>
    <mergeCell ref="J62:K62"/>
    <mergeCell ref="J63:K63"/>
    <mergeCell ref="J75:K75"/>
    <mergeCell ref="J54:K54"/>
    <mergeCell ref="J55:K55"/>
    <mergeCell ref="J56:K56"/>
    <mergeCell ref="J57:K57"/>
    <mergeCell ref="J58:K58"/>
    <mergeCell ref="J59:K59"/>
    <mergeCell ref="J41:K41"/>
    <mergeCell ref="J42:K42"/>
    <mergeCell ref="J43:K43"/>
    <mergeCell ref="J44:K44"/>
    <mergeCell ref="J45:K45"/>
    <mergeCell ref="J46:K46"/>
    <mergeCell ref="J35:K35"/>
    <mergeCell ref="J36:K36"/>
    <mergeCell ref="J37:K37"/>
    <mergeCell ref="J38:K38"/>
    <mergeCell ref="J39:K39"/>
    <mergeCell ref="J40:K40"/>
    <mergeCell ref="J29:K29"/>
    <mergeCell ref="J30:K30"/>
    <mergeCell ref="J31:K31"/>
    <mergeCell ref="J32:K32"/>
    <mergeCell ref="J33:K33"/>
    <mergeCell ref="J34:K34"/>
    <mergeCell ref="J20:K20"/>
    <mergeCell ref="J21:K21"/>
    <mergeCell ref="J25:K25"/>
    <mergeCell ref="J26:K26"/>
    <mergeCell ref="J27:K27"/>
    <mergeCell ref="J28:K28"/>
    <mergeCell ref="J14:K14"/>
    <mergeCell ref="J15:K15"/>
    <mergeCell ref="J16:K16"/>
    <mergeCell ref="J17:K17"/>
    <mergeCell ref="J18:K18"/>
    <mergeCell ref="J19:K19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L396:M396"/>
    <mergeCell ref="L405:M405"/>
    <mergeCell ref="B392:G392"/>
    <mergeCell ref="H392:I392"/>
    <mergeCell ref="L394:M394"/>
    <mergeCell ref="L395:M395"/>
    <mergeCell ref="B396:G396"/>
    <mergeCell ref="J399:K399"/>
    <mergeCell ref="L387:M387"/>
    <mergeCell ref="B388:G388"/>
    <mergeCell ref="H388:I388"/>
    <mergeCell ref="L388:M388"/>
    <mergeCell ref="L389:M389"/>
    <mergeCell ref="B387:G387"/>
    <mergeCell ref="J387:K387"/>
    <mergeCell ref="J397:K397"/>
    <mergeCell ref="J398:K398"/>
    <mergeCell ref="B351:G351"/>
    <mergeCell ref="B379:G379"/>
    <mergeCell ref="H375:I375"/>
    <mergeCell ref="J369:K369"/>
    <mergeCell ref="J394:K394"/>
    <mergeCell ref="J395:K395"/>
    <mergeCell ref="J354:K354"/>
    <mergeCell ref="J358:K358"/>
    <mergeCell ref="J359:K359"/>
    <mergeCell ref="J360:K360"/>
    <mergeCell ref="H346:I346"/>
    <mergeCell ref="B353:G353"/>
    <mergeCell ref="H352:I352"/>
    <mergeCell ref="H347:I347"/>
    <mergeCell ref="J388:K388"/>
    <mergeCell ref="J389:K389"/>
    <mergeCell ref="B346:G346"/>
    <mergeCell ref="B347:G347"/>
    <mergeCell ref="B348:G348"/>
    <mergeCell ref="B349:G349"/>
    <mergeCell ref="L341:M341"/>
    <mergeCell ref="B342:G342"/>
    <mergeCell ref="B343:G343"/>
    <mergeCell ref="L342:M342"/>
    <mergeCell ref="B352:G352"/>
    <mergeCell ref="H348:I348"/>
    <mergeCell ref="H342:I342"/>
    <mergeCell ref="H343:I343"/>
    <mergeCell ref="B344:G344"/>
    <mergeCell ref="H344:I344"/>
    <mergeCell ref="J273:K273"/>
    <mergeCell ref="J274:K274"/>
    <mergeCell ref="H293:I293"/>
    <mergeCell ref="J342:K342"/>
    <mergeCell ref="L343:M343"/>
    <mergeCell ref="B311:G311"/>
    <mergeCell ref="B312:G312"/>
    <mergeCell ref="H311:I311"/>
    <mergeCell ref="H312:I312"/>
    <mergeCell ref="L311:M311"/>
    <mergeCell ref="H272:I272"/>
    <mergeCell ref="H267:I267"/>
    <mergeCell ref="A270:N270"/>
    <mergeCell ref="B269:G269"/>
    <mergeCell ref="J267:K267"/>
    <mergeCell ref="J268:K268"/>
    <mergeCell ref="B166:G166"/>
    <mergeCell ref="H166:I166"/>
    <mergeCell ref="L166:M166"/>
    <mergeCell ref="L124:M124"/>
    <mergeCell ref="L123:M123"/>
    <mergeCell ref="L129:M129"/>
    <mergeCell ref="L128:M128"/>
    <mergeCell ref="B165:G165"/>
    <mergeCell ref="H165:I165"/>
    <mergeCell ref="J125:K125"/>
    <mergeCell ref="L125:M125"/>
    <mergeCell ref="L122:M122"/>
    <mergeCell ref="L121:M121"/>
    <mergeCell ref="L127:M127"/>
    <mergeCell ref="L126:M126"/>
    <mergeCell ref="L120:M120"/>
    <mergeCell ref="L119:M119"/>
    <mergeCell ref="L108:M108"/>
    <mergeCell ref="L112:M112"/>
    <mergeCell ref="L111:M111"/>
    <mergeCell ref="L110:M110"/>
    <mergeCell ref="L118:M118"/>
    <mergeCell ref="L117:M117"/>
    <mergeCell ref="L102:M102"/>
    <mergeCell ref="L115:M115"/>
    <mergeCell ref="L114:M114"/>
    <mergeCell ref="L113:M113"/>
    <mergeCell ref="L109:M109"/>
    <mergeCell ref="L105:M105"/>
    <mergeCell ref="L104:M104"/>
    <mergeCell ref="L103:M103"/>
    <mergeCell ref="L107:M107"/>
    <mergeCell ref="L87:M87"/>
    <mergeCell ref="L86:M86"/>
    <mergeCell ref="L101:M101"/>
    <mergeCell ref="L100:M100"/>
    <mergeCell ref="L97:M97"/>
    <mergeCell ref="L96:M96"/>
    <mergeCell ref="L93:M93"/>
    <mergeCell ref="L92:M92"/>
    <mergeCell ref="L98:M98"/>
    <mergeCell ref="L91:M91"/>
    <mergeCell ref="L90:M90"/>
    <mergeCell ref="H120:I120"/>
    <mergeCell ref="H123:I123"/>
    <mergeCell ref="H105:I105"/>
    <mergeCell ref="H103:I103"/>
    <mergeCell ref="H113:I113"/>
    <mergeCell ref="L116:M116"/>
    <mergeCell ref="L106:M106"/>
    <mergeCell ref="L99:M99"/>
    <mergeCell ref="H115:I115"/>
    <mergeCell ref="L78:M78"/>
    <mergeCell ref="L77:M77"/>
    <mergeCell ref="H114:I114"/>
    <mergeCell ref="H93:I93"/>
    <mergeCell ref="H118:I118"/>
    <mergeCell ref="H117:I117"/>
    <mergeCell ref="H98:I98"/>
    <mergeCell ref="H102:I102"/>
    <mergeCell ref="H101:I101"/>
    <mergeCell ref="H100:I100"/>
    <mergeCell ref="L79:M79"/>
    <mergeCell ref="L85:M85"/>
    <mergeCell ref="L84:M84"/>
    <mergeCell ref="L83:M83"/>
    <mergeCell ref="L82:M82"/>
    <mergeCell ref="L81:M81"/>
    <mergeCell ref="H116:I116"/>
    <mergeCell ref="H122:I122"/>
    <mergeCell ref="H121:I121"/>
    <mergeCell ref="H119:I119"/>
    <mergeCell ref="L80:M80"/>
    <mergeCell ref="L89:M89"/>
    <mergeCell ref="L88:M88"/>
    <mergeCell ref="L95:M95"/>
    <mergeCell ref="L94:M94"/>
    <mergeCell ref="H90:I90"/>
    <mergeCell ref="H87:I87"/>
    <mergeCell ref="H86:I86"/>
    <mergeCell ref="H89:I89"/>
    <mergeCell ref="H88:I88"/>
    <mergeCell ref="H128:I128"/>
    <mergeCell ref="H127:I127"/>
    <mergeCell ref="H126:I126"/>
    <mergeCell ref="H125:I125"/>
    <mergeCell ref="H124:I124"/>
    <mergeCell ref="H106:I106"/>
    <mergeCell ref="B448:G448"/>
    <mergeCell ref="H448:I448"/>
    <mergeCell ref="L448:M448"/>
    <mergeCell ref="B441:G441"/>
    <mergeCell ref="B445:G445"/>
    <mergeCell ref="H445:I445"/>
    <mergeCell ref="J448:K448"/>
    <mergeCell ref="L445:M445"/>
    <mergeCell ref="L443:M443"/>
    <mergeCell ref="J444:K444"/>
    <mergeCell ref="L447:M447"/>
    <mergeCell ref="B446:G446"/>
    <mergeCell ref="H446:I446"/>
    <mergeCell ref="L446:M446"/>
    <mergeCell ref="B447:G447"/>
    <mergeCell ref="B443:G443"/>
    <mergeCell ref="J447:K447"/>
    <mergeCell ref="H447:I447"/>
    <mergeCell ref="H443:I443"/>
    <mergeCell ref="H444:I444"/>
    <mergeCell ref="B442:G442"/>
    <mergeCell ref="H442:I442"/>
    <mergeCell ref="L442:M442"/>
    <mergeCell ref="B444:G444"/>
    <mergeCell ref="J442:K442"/>
    <mergeCell ref="J443:K443"/>
    <mergeCell ref="B438:G438"/>
    <mergeCell ref="H438:I438"/>
    <mergeCell ref="L438:M438"/>
    <mergeCell ref="B437:G437"/>
    <mergeCell ref="H437:I437"/>
    <mergeCell ref="L437:M437"/>
    <mergeCell ref="J437:K437"/>
    <mergeCell ref="J438:K438"/>
    <mergeCell ref="B434:G434"/>
    <mergeCell ref="H434:I434"/>
    <mergeCell ref="L434:M434"/>
    <mergeCell ref="B435:G435"/>
    <mergeCell ref="H435:I435"/>
    <mergeCell ref="L435:M435"/>
    <mergeCell ref="J436:K436"/>
    <mergeCell ref="B67:G67"/>
    <mergeCell ref="J64:K64"/>
    <mergeCell ref="J65:K65"/>
    <mergeCell ref="J66:K66"/>
    <mergeCell ref="B436:G436"/>
    <mergeCell ref="H436:I436"/>
    <mergeCell ref="H85:I85"/>
    <mergeCell ref="H84:I84"/>
    <mergeCell ref="H92:I92"/>
    <mergeCell ref="H91:I91"/>
    <mergeCell ref="B43:G43"/>
    <mergeCell ref="B56:G56"/>
    <mergeCell ref="B59:G59"/>
    <mergeCell ref="H66:I66"/>
    <mergeCell ref="L66:M66"/>
    <mergeCell ref="L67:M67"/>
    <mergeCell ref="J47:K47"/>
    <mergeCell ref="J48:K48"/>
    <mergeCell ref="J49:K49"/>
    <mergeCell ref="J50:K50"/>
    <mergeCell ref="B52:G52"/>
    <mergeCell ref="B54:G54"/>
    <mergeCell ref="B48:G48"/>
    <mergeCell ref="B49:G49"/>
    <mergeCell ref="B53:G53"/>
    <mergeCell ref="B51:G51"/>
    <mergeCell ref="J51:K51"/>
    <mergeCell ref="J52:K52"/>
    <mergeCell ref="J53:K53"/>
    <mergeCell ref="L68:M68"/>
    <mergeCell ref="L69:M69"/>
    <mergeCell ref="L63:M63"/>
    <mergeCell ref="L64:M64"/>
    <mergeCell ref="L65:M65"/>
    <mergeCell ref="J67:K67"/>
    <mergeCell ref="J68:K68"/>
    <mergeCell ref="J69:K69"/>
    <mergeCell ref="L55:M55"/>
    <mergeCell ref="L56:M56"/>
    <mergeCell ref="L57:M57"/>
    <mergeCell ref="L58:M58"/>
    <mergeCell ref="L59:M59"/>
    <mergeCell ref="B66:G66"/>
    <mergeCell ref="L60:M60"/>
    <mergeCell ref="L61:M61"/>
    <mergeCell ref="L62:M62"/>
    <mergeCell ref="J61:K61"/>
    <mergeCell ref="L49:M49"/>
    <mergeCell ref="L50:M50"/>
    <mergeCell ref="L51:M51"/>
    <mergeCell ref="L52:M52"/>
    <mergeCell ref="L53:M53"/>
    <mergeCell ref="L54:M54"/>
    <mergeCell ref="L39:M39"/>
    <mergeCell ref="L40:M40"/>
    <mergeCell ref="L41:M41"/>
    <mergeCell ref="L43:M43"/>
    <mergeCell ref="L44:M44"/>
    <mergeCell ref="L45:M45"/>
    <mergeCell ref="L42:M42"/>
    <mergeCell ref="L46:M46"/>
    <mergeCell ref="L47:M47"/>
    <mergeCell ref="L48:M48"/>
    <mergeCell ref="L344:M344"/>
    <mergeCell ref="H340:I340"/>
    <mergeCell ref="B339:G339"/>
    <mergeCell ref="H308:I308"/>
    <mergeCell ref="L330:M330"/>
    <mergeCell ref="H313:I313"/>
    <mergeCell ref="L332:M332"/>
    <mergeCell ref="L334:M334"/>
    <mergeCell ref="H310:I310"/>
    <mergeCell ref="L328:M328"/>
    <mergeCell ref="L333:M333"/>
    <mergeCell ref="L320:M320"/>
    <mergeCell ref="H319:I319"/>
    <mergeCell ref="H334:I334"/>
    <mergeCell ref="L329:M329"/>
    <mergeCell ref="L325:M325"/>
    <mergeCell ref="L321:M321"/>
    <mergeCell ref="H292:I292"/>
    <mergeCell ref="L312:M312"/>
    <mergeCell ref="L331:M331"/>
    <mergeCell ref="B274:G274"/>
    <mergeCell ref="H288:I288"/>
    <mergeCell ref="B289:G289"/>
    <mergeCell ref="H289:I289"/>
    <mergeCell ref="B313:G313"/>
    <mergeCell ref="B292:G292"/>
    <mergeCell ref="H275:I275"/>
    <mergeCell ref="A295:N295"/>
    <mergeCell ref="B332:G332"/>
    <mergeCell ref="A337:N337"/>
    <mergeCell ref="L360:M360"/>
    <mergeCell ref="B361:G361"/>
    <mergeCell ref="H361:I361"/>
    <mergeCell ref="L361:M361"/>
    <mergeCell ref="L351:M351"/>
    <mergeCell ref="L352:M352"/>
    <mergeCell ref="B341:G341"/>
    <mergeCell ref="H341:I341"/>
    <mergeCell ref="L345:M345"/>
    <mergeCell ref="B340:G340"/>
    <mergeCell ref="H390:I390"/>
    <mergeCell ref="B333:G333"/>
    <mergeCell ref="H333:I333"/>
    <mergeCell ref="B335:G335"/>
    <mergeCell ref="L335:M335"/>
    <mergeCell ref="L339:M339"/>
    <mergeCell ref="H339:I339"/>
    <mergeCell ref="B293:G293"/>
    <mergeCell ref="B360:G360"/>
    <mergeCell ref="H330:I330"/>
    <mergeCell ref="B328:G328"/>
    <mergeCell ref="H328:I328"/>
    <mergeCell ref="H332:I332"/>
    <mergeCell ref="H335:I335"/>
    <mergeCell ref="B330:G330"/>
    <mergeCell ref="B321:G321"/>
    <mergeCell ref="H321:I321"/>
    <mergeCell ref="B424:G424"/>
    <mergeCell ref="H424:I424"/>
    <mergeCell ref="L390:M390"/>
    <mergeCell ref="H360:I360"/>
    <mergeCell ref="L340:M340"/>
    <mergeCell ref="B334:G334"/>
    <mergeCell ref="B345:G345"/>
    <mergeCell ref="H345:I345"/>
    <mergeCell ref="L380:M380"/>
    <mergeCell ref="L350:M350"/>
    <mergeCell ref="J325:K325"/>
    <mergeCell ref="J326:K326"/>
    <mergeCell ref="J329:K329"/>
    <mergeCell ref="J330:K330"/>
    <mergeCell ref="H379:I379"/>
    <mergeCell ref="B380:G380"/>
    <mergeCell ref="H380:I380"/>
    <mergeCell ref="B331:G331"/>
    <mergeCell ref="B354:G354"/>
    <mergeCell ref="H354:I354"/>
    <mergeCell ref="L310:M310"/>
    <mergeCell ref="B286:G286"/>
    <mergeCell ref="H286:I286"/>
    <mergeCell ref="L327:M327"/>
    <mergeCell ref="L326:M326"/>
    <mergeCell ref="B325:G325"/>
    <mergeCell ref="H325:I325"/>
    <mergeCell ref="H326:I326"/>
    <mergeCell ref="B327:G327"/>
    <mergeCell ref="B309:G309"/>
    <mergeCell ref="H327:I327"/>
    <mergeCell ref="B329:G329"/>
    <mergeCell ref="H329:I329"/>
    <mergeCell ref="L319:M319"/>
    <mergeCell ref="B324:G324"/>
    <mergeCell ref="H324:I324"/>
    <mergeCell ref="L322:M322"/>
    <mergeCell ref="L324:M324"/>
    <mergeCell ref="B326:G326"/>
    <mergeCell ref="J319:K319"/>
    <mergeCell ref="B273:G273"/>
    <mergeCell ref="H273:I273"/>
    <mergeCell ref="B285:G285"/>
    <mergeCell ref="L292:M292"/>
    <mergeCell ref="B305:G305"/>
    <mergeCell ref="H305:I305"/>
    <mergeCell ref="L305:M305"/>
    <mergeCell ref="L274:M274"/>
    <mergeCell ref="B288:G288"/>
    <mergeCell ref="L273:M273"/>
    <mergeCell ref="B264:G264"/>
    <mergeCell ref="H264:I264"/>
    <mergeCell ref="L264:M264"/>
    <mergeCell ref="J264:K264"/>
    <mergeCell ref="J266:K266"/>
    <mergeCell ref="L272:M272"/>
    <mergeCell ref="B272:G272"/>
    <mergeCell ref="J272:K272"/>
    <mergeCell ref="B266:G266"/>
    <mergeCell ref="H266:I266"/>
    <mergeCell ref="L262:M262"/>
    <mergeCell ref="J265:K265"/>
    <mergeCell ref="A191:N191"/>
    <mergeCell ref="B193:G193"/>
    <mergeCell ref="H193:I193"/>
    <mergeCell ref="L193:M193"/>
    <mergeCell ref="B194:G194"/>
    <mergeCell ref="L194:M194"/>
    <mergeCell ref="H199:I199"/>
    <mergeCell ref="L199:M199"/>
    <mergeCell ref="B189:G189"/>
    <mergeCell ref="L179:M179"/>
    <mergeCell ref="L183:M183"/>
    <mergeCell ref="L184:M184"/>
    <mergeCell ref="J188:K188"/>
    <mergeCell ref="L185:M185"/>
    <mergeCell ref="L182:M182"/>
    <mergeCell ref="L186:M186"/>
    <mergeCell ref="L187:M187"/>
    <mergeCell ref="J186:K186"/>
    <mergeCell ref="J180:K180"/>
    <mergeCell ref="L177:M177"/>
    <mergeCell ref="L178:M178"/>
    <mergeCell ref="L180:M180"/>
    <mergeCell ref="L168:M168"/>
    <mergeCell ref="L181:M181"/>
    <mergeCell ref="L172:M172"/>
    <mergeCell ref="L173:M173"/>
    <mergeCell ref="L174:M174"/>
    <mergeCell ref="L175:M175"/>
    <mergeCell ref="L176:M176"/>
    <mergeCell ref="L158:M158"/>
    <mergeCell ref="L159:M159"/>
    <mergeCell ref="L160:M160"/>
    <mergeCell ref="L171:M171"/>
    <mergeCell ref="L167:M167"/>
    <mergeCell ref="L165:M165"/>
    <mergeCell ref="L161:M161"/>
    <mergeCell ref="L162:M162"/>
    <mergeCell ref="L169:M169"/>
    <mergeCell ref="L170:M170"/>
    <mergeCell ref="L150:M150"/>
    <mergeCell ref="L151:M151"/>
    <mergeCell ref="L157:M157"/>
    <mergeCell ref="L154:M154"/>
    <mergeCell ref="L156:M156"/>
    <mergeCell ref="L155:M155"/>
    <mergeCell ref="L144:M144"/>
    <mergeCell ref="L145:M145"/>
    <mergeCell ref="L146:M146"/>
    <mergeCell ref="L147:M147"/>
    <mergeCell ref="L148:M148"/>
    <mergeCell ref="L149:M149"/>
    <mergeCell ref="H185:I185"/>
    <mergeCell ref="B187:G187"/>
    <mergeCell ref="H186:I186"/>
    <mergeCell ref="H187:I187"/>
    <mergeCell ref="L142:M142"/>
    <mergeCell ref="L140:M140"/>
    <mergeCell ref="L141:M141"/>
    <mergeCell ref="L153:M153"/>
    <mergeCell ref="L152:M152"/>
    <mergeCell ref="L143:M143"/>
    <mergeCell ref="B188:G188"/>
    <mergeCell ref="H188:I188"/>
    <mergeCell ref="B182:G182"/>
    <mergeCell ref="H182:I182"/>
    <mergeCell ref="B184:G184"/>
    <mergeCell ref="H184:I184"/>
    <mergeCell ref="B183:G183"/>
    <mergeCell ref="H183:I183"/>
    <mergeCell ref="B186:G186"/>
    <mergeCell ref="B185:G185"/>
    <mergeCell ref="B179:G179"/>
    <mergeCell ref="H179:I179"/>
    <mergeCell ref="B181:G181"/>
    <mergeCell ref="H181:I181"/>
    <mergeCell ref="B180:G180"/>
    <mergeCell ref="H180:I180"/>
    <mergeCell ref="B176:G176"/>
    <mergeCell ref="H176:I176"/>
    <mergeCell ref="B175:G175"/>
    <mergeCell ref="H175:I175"/>
    <mergeCell ref="B174:G174"/>
    <mergeCell ref="H174:I174"/>
    <mergeCell ref="H169:I169"/>
    <mergeCell ref="B170:G170"/>
    <mergeCell ref="H170:I170"/>
    <mergeCell ref="A173:G173"/>
    <mergeCell ref="H173:I173"/>
    <mergeCell ref="B172:G172"/>
    <mergeCell ref="H172:I172"/>
    <mergeCell ref="B171:G171"/>
    <mergeCell ref="H171:I171"/>
    <mergeCell ref="B158:G158"/>
    <mergeCell ref="H158:I158"/>
    <mergeCell ref="B159:G159"/>
    <mergeCell ref="H159:I159"/>
    <mergeCell ref="B160:G160"/>
    <mergeCell ref="H160:I160"/>
    <mergeCell ref="B154:G154"/>
    <mergeCell ref="H154:I154"/>
    <mergeCell ref="B155:G155"/>
    <mergeCell ref="H155:I155"/>
    <mergeCell ref="B157:G157"/>
    <mergeCell ref="H157:I157"/>
    <mergeCell ref="B156:G156"/>
    <mergeCell ref="H156:I156"/>
    <mergeCell ref="B153:G153"/>
    <mergeCell ref="H153:I153"/>
    <mergeCell ref="B152:G152"/>
    <mergeCell ref="H152:I152"/>
    <mergeCell ref="B151:G151"/>
    <mergeCell ref="H151:I151"/>
    <mergeCell ref="J135:K135"/>
    <mergeCell ref="H141:I141"/>
    <mergeCell ref="B142:G142"/>
    <mergeCell ref="H142:I142"/>
    <mergeCell ref="H147:I147"/>
    <mergeCell ref="B146:G146"/>
    <mergeCell ref="H146:I146"/>
    <mergeCell ref="B145:G145"/>
    <mergeCell ref="H145:I145"/>
    <mergeCell ref="B143:G143"/>
    <mergeCell ref="B138:G138"/>
    <mergeCell ref="H138:I138"/>
    <mergeCell ref="H140:I140"/>
    <mergeCell ref="L137:M137"/>
    <mergeCell ref="L138:M138"/>
    <mergeCell ref="L139:M139"/>
    <mergeCell ref="B137:G137"/>
    <mergeCell ref="H137:I137"/>
    <mergeCell ref="L134:M134"/>
    <mergeCell ref="B136:G136"/>
    <mergeCell ref="H136:I136"/>
    <mergeCell ref="A135:G135"/>
    <mergeCell ref="H135:I135"/>
    <mergeCell ref="B134:G134"/>
    <mergeCell ref="H134:I134"/>
    <mergeCell ref="L135:M135"/>
    <mergeCell ref="L136:M136"/>
    <mergeCell ref="J134:K134"/>
    <mergeCell ref="H161:I161"/>
    <mergeCell ref="H162:I162"/>
    <mergeCell ref="B147:G147"/>
    <mergeCell ref="B161:G161"/>
    <mergeCell ref="B162:G162"/>
    <mergeCell ref="B139:G139"/>
    <mergeCell ref="H139:I139"/>
    <mergeCell ref="B140:G140"/>
    <mergeCell ref="B141:G141"/>
    <mergeCell ref="H143:I143"/>
    <mergeCell ref="B144:G144"/>
    <mergeCell ref="H144:I144"/>
    <mergeCell ref="B150:G150"/>
    <mergeCell ref="H150:I150"/>
    <mergeCell ref="B149:G149"/>
    <mergeCell ref="H149:I149"/>
    <mergeCell ref="B148:G148"/>
    <mergeCell ref="H148:I148"/>
    <mergeCell ref="H282:I282"/>
    <mergeCell ref="B164:G164"/>
    <mergeCell ref="H163:I163"/>
    <mergeCell ref="H164:I164"/>
    <mergeCell ref="L164:M164"/>
    <mergeCell ref="B168:G168"/>
    <mergeCell ref="H168:I168"/>
    <mergeCell ref="B167:G167"/>
    <mergeCell ref="H167:I167"/>
    <mergeCell ref="B169:G169"/>
    <mergeCell ref="J282:K282"/>
    <mergeCell ref="B268:G268"/>
    <mergeCell ref="H268:I268"/>
    <mergeCell ref="L267:M267"/>
    <mergeCell ref="L268:M268"/>
    <mergeCell ref="B323:G323"/>
    <mergeCell ref="H323:I323"/>
    <mergeCell ref="L323:M323"/>
    <mergeCell ref="B322:G322"/>
    <mergeCell ref="H322:I322"/>
    <mergeCell ref="J320:K320"/>
    <mergeCell ref="J321:K321"/>
    <mergeCell ref="L313:M313"/>
    <mergeCell ref="B308:G308"/>
    <mergeCell ref="B319:G319"/>
    <mergeCell ref="B318:G318"/>
    <mergeCell ref="H318:I318"/>
    <mergeCell ref="L318:M318"/>
    <mergeCell ref="H317:I317"/>
    <mergeCell ref="J308:K308"/>
    <mergeCell ref="J309:K309"/>
    <mergeCell ref="L306:M306"/>
    <mergeCell ref="L303:M303"/>
    <mergeCell ref="L300:M300"/>
    <mergeCell ref="L304:M304"/>
    <mergeCell ref="L308:M308"/>
    <mergeCell ref="J305:K305"/>
    <mergeCell ref="J303:K303"/>
    <mergeCell ref="J306:K306"/>
    <mergeCell ref="J301:K301"/>
    <mergeCell ref="B280:G280"/>
    <mergeCell ref="H280:I280"/>
    <mergeCell ref="L280:M280"/>
    <mergeCell ref="L282:M282"/>
    <mergeCell ref="B281:G281"/>
    <mergeCell ref="B287:G287"/>
    <mergeCell ref="L287:M287"/>
    <mergeCell ref="L284:M284"/>
    <mergeCell ref="L285:M285"/>
    <mergeCell ref="H284:I284"/>
    <mergeCell ref="J286:K286"/>
    <mergeCell ref="J287:K287"/>
    <mergeCell ref="L286:M286"/>
    <mergeCell ref="H285:I285"/>
    <mergeCell ref="B284:G284"/>
    <mergeCell ref="L317:M317"/>
    <mergeCell ref="L298:M298"/>
    <mergeCell ref="H307:I307"/>
    <mergeCell ref="L309:M309"/>
    <mergeCell ref="L302:M302"/>
    <mergeCell ref="L299:M299"/>
    <mergeCell ref="H298:I298"/>
    <mergeCell ref="B317:G317"/>
    <mergeCell ref="B304:G304"/>
    <mergeCell ref="H359:I359"/>
    <mergeCell ref="H358:I358"/>
    <mergeCell ref="L307:M307"/>
    <mergeCell ref="H302:I302"/>
    <mergeCell ref="L301:M301"/>
    <mergeCell ref="H303:I303"/>
    <mergeCell ref="B306:G306"/>
    <mergeCell ref="H306:I306"/>
    <mergeCell ref="B299:G299"/>
    <mergeCell ref="B310:G310"/>
    <mergeCell ref="B302:G302"/>
    <mergeCell ref="B307:G307"/>
    <mergeCell ref="B301:G301"/>
    <mergeCell ref="H331:I331"/>
    <mergeCell ref="B320:G320"/>
    <mergeCell ref="H320:I320"/>
    <mergeCell ref="L359:M359"/>
    <mergeCell ref="B358:G358"/>
    <mergeCell ref="H349:I349"/>
    <mergeCell ref="L349:M349"/>
    <mergeCell ref="A356:N356"/>
    <mergeCell ref="L358:M358"/>
    <mergeCell ref="B359:G359"/>
    <mergeCell ref="B350:G350"/>
    <mergeCell ref="H350:I350"/>
    <mergeCell ref="L354:M354"/>
    <mergeCell ref="B276:G276"/>
    <mergeCell ref="H276:I276"/>
    <mergeCell ref="L276:M276"/>
    <mergeCell ref="L346:M346"/>
    <mergeCell ref="L348:M348"/>
    <mergeCell ref="L347:M347"/>
    <mergeCell ref="J349:K349"/>
    <mergeCell ref="B378:G378"/>
    <mergeCell ref="H378:I378"/>
    <mergeCell ref="L297:M297"/>
    <mergeCell ref="B298:G298"/>
    <mergeCell ref="A315:N315"/>
    <mergeCell ref="L378:M378"/>
    <mergeCell ref="L375:M375"/>
    <mergeCell ref="L371:M371"/>
    <mergeCell ref="B371:G371"/>
    <mergeCell ref="H371:I371"/>
    <mergeCell ref="L374:M374"/>
    <mergeCell ref="J374:K374"/>
    <mergeCell ref="B374:G374"/>
    <mergeCell ref="J371:K371"/>
    <mergeCell ref="L369:M369"/>
    <mergeCell ref="J370:K370"/>
    <mergeCell ref="B377:G377"/>
    <mergeCell ref="H377:I377"/>
    <mergeCell ref="L373:M373"/>
    <mergeCell ref="B376:G376"/>
    <mergeCell ref="L377:M377"/>
    <mergeCell ref="L372:M372"/>
    <mergeCell ref="H376:I376"/>
    <mergeCell ref="L376:M376"/>
    <mergeCell ref="B375:G375"/>
    <mergeCell ref="J375:K375"/>
    <mergeCell ref="J376:K376"/>
    <mergeCell ref="B373:G373"/>
    <mergeCell ref="H373:I373"/>
    <mergeCell ref="B372:G372"/>
    <mergeCell ref="H372:I372"/>
    <mergeCell ref="J372:K372"/>
    <mergeCell ref="H374:I374"/>
    <mergeCell ref="L381:M381"/>
    <mergeCell ref="A385:N385"/>
    <mergeCell ref="H367:I367"/>
    <mergeCell ref="L367:M367"/>
    <mergeCell ref="H366:I366"/>
    <mergeCell ref="H368:I368"/>
    <mergeCell ref="L368:M368"/>
    <mergeCell ref="B370:G370"/>
    <mergeCell ref="H370:I370"/>
    <mergeCell ref="L370:M370"/>
    <mergeCell ref="L362:M362"/>
    <mergeCell ref="A364:N364"/>
    <mergeCell ref="B366:G366"/>
    <mergeCell ref="L366:M366"/>
    <mergeCell ref="B367:G367"/>
    <mergeCell ref="B362:G362"/>
    <mergeCell ref="J362:K362"/>
    <mergeCell ref="J366:K366"/>
    <mergeCell ref="J367:K367"/>
    <mergeCell ref="B391:G391"/>
    <mergeCell ref="H391:I391"/>
    <mergeCell ref="J391:K391"/>
    <mergeCell ref="J392:K392"/>
    <mergeCell ref="J396:K396"/>
    <mergeCell ref="B393:G393"/>
    <mergeCell ref="H393:I393"/>
    <mergeCell ref="J393:K393"/>
    <mergeCell ref="H394:I394"/>
    <mergeCell ref="B423:G423"/>
    <mergeCell ref="H423:I423"/>
    <mergeCell ref="L423:M423"/>
    <mergeCell ref="B422:G422"/>
    <mergeCell ref="A403:N403"/>
    <mergeCell ref="J404:K404"/>
    <mergeCell ref="J405:K405"/>
    <mergeCell ref="J408:K408"/>
    <mergeCell ref="L422:M422"/>
    <mergeCell ref="J423:K423"/>
    <mergeCell ref="L421:M421"/>
    <mergeCell ref="A406:N406"/>
    <mergeCell ref="L424:M424"/>
    <mergeCell ref="B420:G420"/>
    <mergeCell ref="H420:I420"/>
    <mergeCell ref="L420:M420"/>
    <mergeCell ref="H422:I422"/>
    <mergeCell ref="B421:G421"/>
    <mergeCell ref="H421:I421"/>
    <mergeCell ref="B419:G419"/>
    <mergeCell ref="H419:I419"/>
    <mergeCell ref="L419:M419"/>
    <mergeCell ref="B418:G418"/>
    <mergeCell ref="H418:I418"/>
    <mergeCell ref="L418:M418"/>
    <mergeCell ref="J418:K418"/>
    <mergeCell ref="J419:K419"/>
    <mergeCell ref="B417:G417"/>
    <mergeCell ref="H417:I417"/>
    <mergeCell ref="L417:M417"/>
    <mergeCell ref="B416:G416"/>
    <mergeCell ref="H416:I416"/>
    <mergeCell ref="L416:M416"/>
    <mergeCell ref="J416:K416"/>
    <mergeCell ref="J417:K417"/>
    <mergeCell ref="B415:G415"/>
    <mergeCell ref="H415:I415"/>
    <mergeCell ref="L415:M415"/>
    <mergeCell ref="B414:G414"/>
    <mergeCell ref="H414:I414"/>
    <mergeCell ref="L414:M414"/>
    <mergeCell ref="J414:K414"/>
    <mergeCell ref="J415:K415"/>
    <mergeCell ref="L413:M413"/>
    <mergeCell ref="J413:K413"/>
    <mergeCell ref="B412:G412"/>
    <mergeCell ref="H412:I412"/>
    <mergeCell ref="L412:M412"/>
    <mergeCell ref="J412:K412"/>
    <mergeCell ref="B410:G410"/>
    <mergeCell ref="H410:I410"/>
    <mergeCell ref="B411:G411"/>
    <mergeCell ref="H411:I411"/>
    <mergeCell ref="B413:G413"/>
    <mergeCell ref="H413:I413"/>
    <mergeCell ref="L400:M400"/>
    <mergeCell ref="L401:M401"/>
    <mergeCell ref="B401:G401"/>
    <mergeCell ref="B409:G409"/>
    <mergeCell ref="H409:I409"/>
    <mergeCell ref="L409:M409"/>
    <mergeCell ref="B405:G405"/>
    <mergeCell ref="H404:I404"/>
    <mergeCell ref="H405:I405"/>
    <mergeCell ref="L404:M404"/>
    <mergeCell ref="L391:M391"/>
    <mergeCell ref="L392:M392"/>
    <mergeCell ref="B394:G394"/>
    <mergeCell ref="L411:M411"/>
    <mergeCell ref="J411:K411"/>
    <mergeCell ref="B397:G397"/>
    <mergeCell ref="H397:I397"/>
    <mergeCell ref="B395:G395"/>
    <mergeCell ref="B398:G398"/>
    <mergeCell ref="H398:I398"/>
    <mergeCell ref="H36:I36"/>
    <mergeCell ref="B7:G7"/>
    <mergeCell ref="H11:I11"/>
    <mergeCell ref="H12:I12"/>
    <mergeCell ref="B399:G399"/>
    <mergeCell ref="H399:I399"/>
    <mergeCell ref="H396:I396"/>
    <mergeCell ref="H395:I395"/>
    <mergeCell ref="H362:I362"/>
    <mergeCell ref="H369:I369"/>
    <mergeCell ref="H26:I26"/>
    <mergeCell ref="H29:I29"/>
    <mergeCell ref="L410:M410"/>
    <mergeCell ref="J409:K409"/>
    <mergeCell ref="J410:K410"/>
    <mergeCell ref="H408:I408"/>
    <mergeCell ref="L408:M408"/>
    <mergeCell ref="L398:M398"/>
    <mergeCell ref="L397:M397"/>
    <mergeCell ref="L393:M393"/>
    <mergeCell ref="H34:I34"/>
    <mergeCell ref="B31:G31"/>
    <mergeCell ref="L399:M399"/>
    <mergeCell ref="H9:I9"/>
    <mergeCell ref="H10:I10"/>
    <mergeCell ref="H17:I17"/>
    <mergeCell ref="H18:I18"/>
    <mergeCell ref="H19:I19"/>
    <mergeCell ref="H20:I20"/>
    <mergeCell ref="H16:I16"/>
    <mergeCell ref="B368:G368"/>
    <mergeCell ref="H35:I35"/>
    <mergeCell ref="H387:I387"/>
    <mergeCell ref="B381:G381"/>
    <mergeCell ref="H381:I381"/>
    <mergeCell ref="B369:G369"/>
    <mergeCell ref="B36:G36"/>
    <mergeCell ref="H38:I38"/>
    <mergeCell ref="B39:G39"/>
    <mergeCell ref="B42:G42"/>
    <mergeCell ref="H7:I7"/>
    <mergeCell ref="H8:I8"/>
    <mergeCell ref="H32:I32"/>
    <mergeCell ref="H33:I33"/>
    <mergeCell ref="H21:I21"/>
    <mergeCell ref="H22:I22"/>
    <mergeCell ref="H23:I23"/>
    <mergeCell ref="H24:I24"/>
    <mergeCell ref="H30:I30"/>
    <mergeCell ref="H31:I31"/>
    <mergeCell ref="H6:I6"/>
    <mergeCell ref="H28:I28"/>
    <mergeCell ref="H13:I13"/>
    <mergeCell ref="H14:I14"/>
    <mergeCell ref="H15:I15"/>
    <mergeCell ref="L13:M13"/>
    <mergeCell ref="L17:M17"/>
    <mergeCell ref="L16:M16"/>
    <mergeCell ref="L15:M15"/>
    <mergeCell ref="L14:M14"/>
    <mergeCell ref="H27:I27"/>
    <mergeCell ref="L12:M12"/>
    <mergeCell ref="L11:M11"/>
    <mergeCell ref="L10:M10"/>
    <mergeCell ref="L5:M5"/>
    <mergeCell ref="H5:I5"/>
    <mergeCell ref="L9:M9"/>
    <mergeCell ref="L8:M8"/>
    <mergeCell ref="L7:M7"/>
    <mergeCell ref="L6:M6"/>
    <mergeCell ref="L25:M25"/>
    <mergeCell ref="B13:G13"/>
    <mergeCell ref="L24:M24"/>
    <mergeCell ref="L23:M23"/>
    <mergeCell ref="L22:M22"/>
    <mergeCell ref="L21:M21"/>
    <mergeCell ref="L20:M20"/>
    <mergeCell ref="L18:M18"/>
    <mergeCell ref="H25:I25"/>
    <mergeCell ref="J13:K13"/>
    <mergeCell ref="B8:G8"/>
    <mergeCell ref="B9:G9"/>
    <mergeCell ref="B10:G10"/>
    <mergeCell ref="B11:G11"/>
    <mergeCell ref="L36:M36"/>
    <mergeCell ref="L35:M35"/>
    <mergeCell ref="L34:M34"/>
    <mergeCell ref="L33:M33"/>
    <mergeCell ref="L32:M32"/>
    <mergeCell ref="B30:G30"/>
    <mergeCell ref="L31:M31"/>
    <mergeCell ref="L30:M30"/>
    <mergeCell ref="L19:M19"/>
    <mergeCell ref="J22:K22"/>
    <mergeCell ref="J23:K23"/>
    <mergeCell ref="J24:K24"/>
    <mergeCell ref="L29:M29"/>
    <mergeCell ref="L28:M28"/>
    <mergeCell ref="L27:M27"/>
    <mergeCell ref="L26:M26"/>
    <mergeCell ref="H4:I4"/>
    <mergeCell ref="B27:G27"/>
    <mergeCell ref="B12:G12"/>
    <mergeCell ref="B18:G18"/>
    <mergeCell ref="B28:G28"/>
    <mergeCell ref="B29:G29"/>
    <mergeCell ref="B21:G21"/>
    <mergeCell ref="A23:G23"/>
    <mergeCell ref="B24:G24"/>
    <mergeCell ref="A6:G6"/>
    <mergeCell ref="L4:M4"/>
    <mergeCell ref="B5:G5"/>
    <mergeCell ref="B37:G37"/>
    <mergeCell ref="H37:I37"/>
    <mergeCell ref="L37:M37"/>
    <mergeCell ref="B22:G22"/>
    <mergeCell ref="B25:G25"/>
    <mergeCell ref="B26:G26"/>
    <mergeCell ref="B34:G34"/>
    <mergeCell ref="B4:G4"/>
    <mergeCell ref="L38:M38"/>
    <mergeCell ref="B14:G14"/>
    <mergeCell ref="B15:G15"/>
    <mergeCell ref="B16:G16"/>
    <mergeCell ref="B17:G17"/>
    <mergeCell ref="B35:G35"/>
    <mergeCell ref="B33:G33"/>
    <mergeCell ref="B32:G32"/>
    <mergeCell ref="B19:G19"/>
    <mergeCell ref="B20:G20"/>
    <mergeCell ref="B47:G47"/>
    <mergeCell ref="B38:G38"/>
    <mergeCell ref="B64:G64"/>
    <mergeCell ref="B44:G44"/>
    <mergeCell ref="B45:G45"/>
    <mergeCell ref="B55:G55"/>
    <mergeCell ref="B46:G46"/>
    <mergeCell ref="B40:G40"/>
    <mergeCell ref="B41:G41"/>
    <mergeCell ref="B50:G50"/>
    <mergeCell ref="H39:I39"/>
    <mergeCell ref="H40:I40"/>
    <mergeCell ref="H41:I41"/>
    <mergeCell ref="H42:I42"/>
    <mergeCell ref="B62:G62"/>
    <mergeCell ref="B63:G63"/>
    <mergeCell ref="B57:G57"/>
    <mergeCell ref="B58:G58"/>
    <mergeCell ref="B60:G60"/>
    <mergeCell ref="B61:G61"/>
    <mergeCell ref="H47:I47"/>
    <mergeCell ref="H48:I48"/>
    <mergeCell ref="H49:I49"/>
    <mergeCell ref="H43:I43"/>
    <mergeCell ref="H44:I44"/>
    <mergeCell ref="H45:I45"/>
    <mergeCell ref="H46:I46"/>
    <mergeCell ref="H55:I55"/>
    <mergeCell ref="H56:I56"/>
    <mergeCell ref="H57:I57"/>
    <mergeCell ref="H58:I58"/>
    <mergeCell ref="H59:I59"/>
    <mergeCell ref="H50:I50"/>
    <mergeCell ref="H51:I51"/>
    <mergeCell ref="H52:I52"/>
    <mergeCell ref="H53:I53"/>
    <mergeCell ref="H54:I54"/>
    <mergeCell ref="H73:I73"/>
    <mergeCell ref="B70:G70"/>
    <mergeCell ref="B65:G65"/>
    <mergeCell ref="B68:G68"/>
    <mergeCell ref="H60:I60"/>
    <mergeCell ref="H61:I61"/>
    <mergeCell ref="H62:I62"/>
    <mergeCell ref="H63:I63"/>
    <mergeCell ref="H64:I64"/>
    <mergeCell ref="B69:G69"/>
    <mergeCell ref="H83:I83"/>
    <mergeCell ref="H79:I79"/>
    <mergeCell ref="H65:I65"/>
    <mergeCell ref="H67:I67"/>
    <mergeCell ref="H68:I68"/>
    <mergeCell ref="H69:I69"/>
    <mergeCell ref="H70:I70"/>
    <mergeCell ref="H82:I82"/>
    <mergeCell ref="H81:I81"/>
    <mergeCell ref="H80:I80"/>
    <mergeCell ref="B87:G87"/>
    <mergeCell ref="B91:G91"/>
    <mergeCell ref="B90:G90"/>
    <mergeCell ref="H74:I74"/>
    <mergeCell ref="L74:M74"/>
    <mergeCell ref="B84:G84"/>
    <mergeCell ref="B85:G85"/>
    <mergeCell ref="A75:G75"/>
    <mergeCell ref="B76:G76"/>
    <mergeCell ref="B81:G81"/>
    <mergeCell ref="B77:G77"/>
    <mergeCell ref="B79:G79"/>
    <mergeCell ref="B80:G80"/>
    <mergeCell ref="B82:G82"/>
    <mergeCell ref="B86:G86"/>
    <mergeCell ref="B78:G78"/>
    <mergeCell ref="B83:G83"/>
    <mergeCell ref="B88:G88"/>
    <mergeCell ref="B89:G89"/>
    <mergeCell ref="B99:G99"/>
    <mergeCell ref="B100:G100"/>
    <mergeCell ref="B101:G101"/>
    <mergeCell ref="B94:G94"/>
    <mergeCell ref="B95:G95"/>
    <mergeCell ref="B96:G96"/>
    <mergeCell ref="B97:G97"/>
    <mergeCell ref="B93:G93"/>
    <mergeCell ref="H108:I108"/>
    <mergeCell ref="B106:G106"/>
    <mergeCell ref="H104:I104"/>
    <mergeCell ref="B107:G107"/>
    <mergeCell ref="B92:G92"/>
    <mergeCell ref="H97:I97"/>
    <mergeCell ref="H96:I96"/>
    <mergeCell ref="H95:I95"/>
    <mergeCell ref="H94:I94"/>
    <mergeCell ref="H99:I99"/>
    <mergeCell ref="B111:G111"/>
    <mergeCell ref="B112:G112"/>
    <mergeCell ref="H112:I112"/>
    <mergeCell ref="H111:I111"/>
    <mergeCell ref="B103:G103"/>
    <mergeCell ref="H110:I110"/>
    <mergeCell ref="H107:I107"/>
    <mergeCell ref="B109:G109"/>
    <mergeCell ref="H109:I109"/>
    <mergeCell ref="B108:G108"/>
    <mergeCell ref="B123:G123"/>
    <mergeCell ref="B113:G113"/>
    <mergeCell ref="B114:G114"/>
    <mergeCell ref="B118:G118"/>
    <mergeCell ref="B115:G115"/>
    <mergeCell ref="B116:G116"/>
    <mergeCell ref="B122:G122"/>
    <mergeCell ref="A117:G117"/>
    <mergeCell ref="B119:G119"/>
    <mergeCell ref="B121:G121"/>
    <mergeCell ref="H401:I401"/>
    <mergeCell ref="B408:G408"/>
    <mergeCell ref="B127:G127"/>
    <mergeCell ref="B128:G128"/>
    <mergeCell ref="L281:M281"/>
    <mergeCell ref="B163:G163"/>
    <mergeCell ref="L163:M163"/>
    <mergeCell ref="L195:M195"/>
    <mergeCell ref="J195:K195"/>
    <mergeCell ref="B400:G400"/>
    <mergeCell ref="H400:I400"/>
    <mergeCell ref="J193:K193"/>
    <mergeCell ref="B196:G196"/>
    <mergeCell ref="H196:I196"/>
    <mergeCell ref="L196:M196"/>
    <mergeCell ref="B197:G197"/>
    <mergeCell ref="H197:I197"/>
    <mergeCell ref="L197:M197"/>
    <mergeCell ref="J196:K196"/>
    <mergeCell ref="J197:K197"/>
    <mergeCell ref="B198:G198"/>
    <mergeCell ref="H198:I198"/>
    <mergeCell ref="L198:M198"/>
    <mergeCell ref="J198:K198"/>
    <mergeCell ref="B195:G195"/>
    <mergeCell ref="B201:G201"/>
    <mergeCell ref="H201:I201"/>
    <mergeCell ref="L201:M201"/>
    <mergeCell ref="J201:K201"/>
    <mergeCell ref="B200:G200"/>
    <mergeCell ref="H200:I200"/>
    <mergeCell ref="L200:M200"/>
    <mergeCell ref="J200:K200"/>
    <mergeCell ref="B199:G199"/>
    <mergeCell ref="H203:I203"/>
    <mergeCell ref="L203:M203"/>
    <mergeCell ref="J203:K203"/>
    <mergeCell ref="H202:I202"/>
    <mergeCell ref="L202:M202"/>
    <mergeCell ref="J202:K202"/>
    <mergeCell ref="H205:I205"/>
    <mergeCell ref="L205:M205"/>
    <mergeCell ref="J205:K205"/>
    <mergeCell ref="H204:I204"/>
    <mergeCell ref="L204:M204"/>
    <mergeCell ref="J204:K204"/>
    <mergeCell ref="H206:I206"/>
    <mergeCell ref="L206:M206"/>
    <mergeCell ref="B207:G207"/>
    <mergeCell ref="H207:I207"/>
    <mergeCell ref="L207:M207"/>
    <mergeCell ref="J206:K206"/>
    <mergeCell ref="J207:K207"/>
    <mergeCell ref="H208:I208"/>
    <mergeCell ref="L208:M208"/>
    <mergeCell ref="J208:K208"/>
    <mergeCell ref="J209:K209"/>
    <mergeCell ref="H211:I211"/>
    <mergeCell ref="L211:M211"/>
    <mergeCell ref="H212:I212"/>
    <mergeCell ref="L212:M212"/>
    <mergeCell ref="B209:G209"/>
    <mergeCell ref="H209:I209"/>
    <mergeCell ref="L209:M209"/>
    <mergeCell ref="B210:G210"/>
    <mergeCell ref="H210:I210"/>
    <mergeCell ref="H215:I215"/>
    <mergeCell ref="L215:M215"/>
    <mergeCell ref="B213:G213"/>
    <mergeCell ref="H213:I213"/>
    <mergeCell ref="L213:M213"/>
    <mergeCell ref="B214:G214"/>
    <mergeCell ref="H214:I214"/>
    <mergeCell ref="L214:M214"/>
    <mergeCell ref="J215:K215"/>
    <mergeCell ref="H217:I217"/>
    <mergeCell ref="L217:M217"/>
    <mergeCell ref="B218:G218"/>
    <mergeCell ref="H218:I218"/>
    <mergeCell ref="L218:M218"/>
    <mergeCell ref="B216:G216"/>
    <mergeCell ref="H216:I216"/>
    <mergeCell ref="L216:M216"/>
    <mergeCell ref="J217:K217"/>
    <mergeCell ref="J216:K216"/>
    <mergeCell ref="H220:I220"/>
    <mergeCell ref="L220:M220"/>
    <mergeCell ref="B221:G221"/>
    <mergeCell ref="H221:I221"/>
    <mergeCell ref="L221:M221"/>
    <mergeCell ref="B219:G219"/>
    <mergeCell ref="H219:I219"/>
    <mergeCell ref="L219:M219"/>
    <mergeCell ref="J220:K220"/>
    <mergeCell ref="J221:K221"/>
    <mergeCell ref="H224:I224"/>
    <mergeCell ref="L224:M224"/>
    <mergeCell ref="H223:I223"/>
    <mergeCell ref="L223:M223"/>
    <mergeCell ref="H226:I226"/>
    <mergeCell ref="L226:M226"/>
    <mergeCell ref="J227:K227"/>
    <mergeCell ref="J228:K228"/>
    <mergeCell ref="B227:G227"/>
    <mergeCell ref="H227:I227"/>
    <mergeCell ref="L227:M227"/>
    <mergeCell ref="L228:M228"/>
    <mergeCell ref="H353:I353"/>
    <mergeCell ref="L353:M353"/>
    <mergeCell ref="J350:K350"/>
    <mergeCell ref="J351:K351"/>
    <mergeCell ref="J352:K352"/>
    <mergeCell ref="H351:I351"/>
    <mergeCell ref="H222:I222"/>
    <mergeCell ref="L222:M222"/>
    <mergeCell ref="B125:G125"/>
    <mergeCell ref="J229:K229"/>
    <mergeCell ref="J226:K226"/>
    <mergeCell ref="B120:G120"/>
    <mergeCell ref="B126:G126"/>
    <mergeCell ref="B124:G124"/>
    <mergeCell ref="B225:G225"/>
    <mergeCell ref="H225:I225"/>
    <mergeCell ref="A2:N2"/>
    <mergeCell ref="H75:I75"/>
    <mergeCell ref="H76:I76"/>
    <mergeCell ref="H77:I77"/>
    <mergeCell ref="H78:I78"/>
    <mergeCell ref="B110:G110"/>
    <mergeCell ref="B102:G102"/>
    <mergeCell ref="B104:G104"/>
    <mergeCell ref="B105:G105"/>
    <mergeCell ref="B98:G98"/>
    <mergeCell ref="B222:G222"/>
    <mergeCell ref="B220:G220"/>
    <mergeCell ref="B211:G211"/>
    <mergeCell ref="B206:G206"/>
    <mergeCell ref="B204:G204"/>
    <mergeCell ref="B203:G203"/>
    <mergeCell ref="B208:G208"/>
    <mergeCell ref="B202:G202"/>
    <mergeCell ref="B229:G229"/>
    <mergeCell ref="B223:G223"/>
    <mergeCell ref="B228:G228"/>
    <mergeCell ref="B217:G217"/>
    <mergeCell ref="B215:G215"/>
    <mergeCell ref="B226:G226"/>
    <mergeCell ref="B205:G205"/>
    <mergeCell ref="B224:G224"/>
    <mergeCell ref="B212:G212"/>
    <mergeCell ref="H229:I229"/>
    <mergeCell ref="H228:I228"/>
    <mergeCell ref="L229:M229"/>
    <mergeCell ref="H238:N238"/>
    <mergeCell ref="B237:G237"/>
    <mergeCell ref="B234:G234"/>
    <mergeCell ref="H235:N235"/>
    <mergeCell ref="H236:N236"/>
    <mergeCell ref="L266:M266"/>
    <mergeCell ref="B267:G267"/>
    <mergeCell ref="B239:G239"/>
    <mergeCell ref="H243:N243"/>
    <mergeCell ref="H239:N239"/>
    <mergeCell ref="B265:G265"/>
    <mergeCell ref="H265:I265"/>
    <mergeCell ref="L265:M265"/>
    <mergeCell ref="B240:G240"/>
    <mergeCell ref="B243:G243"/>
    <mergeCell ref="B242:G242"/>
    <mergeCell ref="H242:N242"/>
    <mergeCell ref="H241:N241"/>
    <mergeCell ref="H240:N240"/>
    <mergeCell ref="B238:G238"/>
    <mergeCell ref="B241:G241"/>
    <mergeCell ref="L288:M288"/>
    <mergeCell ref="B282:G282"/>
    <mergeCell ref="H287:I287"/>
    <mergeCell ref="B244:G244"/>
    <mergeCell ref="B252:G252"/>
    <mergeCell ref="B254:G254"/>
    <mergeCell ref="H281:I281"/>
    <mergeCell ref="H254:N254"/>
    <mergeCell ref="H244:N244"/>
    <mergeCell ref="H246:N246"/>
    <mergeCell ref="H430:I430"/>
    <mergeCell ref="L430:M430"/>
    <mergeCell ref="B428:G428"/>
    <mergeCell ref="H428:I428"/>
    <mergeCell ref="L428:M428"/>
    <mergeCell ref="H429:I429"/>
    <mergeCell ref="J429:K429"/>
    <mergeCell ref="J430:K430"/>
    <mergeCell ref="B430:G430"/>
    <mergeCell ref="B429:G429"/>
    <mergeCell ref="L429:M429"/>
    <mergeCell ref="J428:K428"/>
    <mergeCell ref="B290:G290"/>
    <mergeCell ref="B291:G291"/>
    <mergeCell ref="H290:I290"/>
    <mergeCell ref="H300:I300"/>
    <mergeCell ref="L427:M427"/>
    <mergeCell ref="B297:G297"/>
    <mergeCell ref="B300:G300"/>
    <mergeCell ref="B303:G303"/>
    <mergeCell ref="H426:I426"/>
    <mergeCell ref="B246:G246"/>
    <mergeCell ref="L426:M426"/>
    <mergeCell ref="B427:G427"/>
    <mergeCell ref="H427:I427"/>
    <mergeCell ref="H309:I309"/>
    <mergeCell ref="B251:G251"/>
    <mergeCell ref="H251:N251"/>
    <mergeCell ref="H252:N252"/>
    <mergeCell ref="B426:G426"/>
    <mergeCell ref="L291:M291"/>
    <mergeCell ref="B177:G177"/>
    <mergeCell ref="B178:G178"/>
    <mergeCell ref="H291:I291"/>
    <mergeCell ref="J290:K290"/>
    <mergeCell ref="J291:K291"/>
    <mergeCell ref="B245:G245"/>
    <mergeCell ref="H178:I178"/>
    <mergeCell ref="H177:I177"/>
    <mergeCell ref="A257:N257"/>
    <mergeCell ref="H245:N245"/>
    <mergeCell ref="B253:G253"/>
    <mergeCell ref="H253:N253"/>
    <mergeCell ref="B235:G235"/>
    <mergeCell ref="H237:N237"/>
    <mergeCell ref="L290:M290"/>
    <mergeCell ref="B283:G283"/>
    <mergeCell ref="A248:N248"/>
    <mergeCell ref="B250:G250"/>
    <mergeCell ref="H250:N250"/>
  </mergeCells>
  <printOptions horizontalCentered="1" verticalCentered="1"/>
  <pageMargins left="0" right="0" top="0" bottom="0" header="0" footer="0"/>
  <pageSetup horizontalDpi="600" verticalDpi="600" orientation="portrait" scale="43" r:id="rId1"/>
  <rowBreaks count="12" manualBreakCount="12">
    <brk id="36" max="13" man="1"/>
    <brk id="70" max="13" man="1"/>
    <brk id="107" max="13" man="1"/>
    <brk id="130" max="13" man="1"/>
    <brk id="164" max="13" man="1"/>
    <brk id="189" max="13" man="1"/>
    <brk id="229" max="13" man="1"/>
    <brk id="255" max="13" man="1"/>
    <brk id="294" max="13" man="1"/>
    <brk id="313" max="13" man="1"/>
    <brk id="354" max="13" man="1"/>
    <brk id="40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17"/>
  <sheetViews>
    <sheetView tabSelected="1" zoomScalePageLayoutView="0" workbookViewId="0" topLeftCell="A1">
      <selection activeCell="P33" sqref="P33"/>
    </sheetView>
  </sheetViews>
  <sheetFormatPr defaultColWidth="9.140625" defaultRowHeight="12.75"/>
  <cols>
    <col min="1" max="1" width="11.00390625" style="0" customWidth="1"/>
    <col min="2" max="2" width="18.57421875" style="0" customWidth="1"/>
    <col min="4" max="4" width="21.7109375" style="0" customWidth="1"/>
    <col min="5" max="5" width="15.00390625" style="0" customWidth="1"/>
    <col min="6" max="6" width="21.57421875" style="0" customWidth="1"/>
    <col min="7" max="7" width="16.28125" style="0" customWidth="1"/>
    <col min="8" max="8" width="18.7109375" style="0" customWidth="1"/>
    <col min="9" max="9" width="16.28125" style="0" customWidth="1"/>
    <col min="10" max="10" width="10.8515625" style="0" customWidth="1"/>
  </cols>
  <sheetData>
    <row r="2" spans="1:10" ht="36" customHeight="1">
      <c r="A2" s="269" t="s">
        <v>242</v>
      </c>
      <c r="B2" s="269"/>
      <c r="C2" s="269"/>
      <c r="D2" s="269"/>
      <c r="E2" s="269"/>
      <c r="F2" s="269"/>
      <c r="G2" s="269"/>
      <c r="H2" s="269"/>
      <c r="I2" s="269"/>
      <c r="J2" s="56"/>
    </row>
    <row r="3" spans="1:10" ht="12.75">
      <c r="A3" s="268"/>
      <c r="B3" s="268"/>
      <c r="C3" s="268"/>
      <c r="D3" s="268"/>
      <c r="E3" s="268"/>
      <c r="F3" s="268"/>
      <c r="G3" s="268"/>
      <c r="H3" s="268"/>
      <c r="I3" s="268"/>
      <c r="J3" s="268"/>
    </row>
    <row r="5" spans="1:9" ht="44.25" customHeight="1">
      <c r="A5" s="47" t="s">
        <v>224</v>
      </c>
      <c r="B5" s="48" t="s">
        <v>225</v>
      </c>
      <c r="C5" s="265" t="s">
        <v>226</v>
      </c>
      <c r="D5" s="265"/>
      <c r="E5" s="48" t="s">
        <v>180</v>
      </c>
      <c r="F5" s="48" t="s">
        <v>243</v>
      </c>
      <c r="G5" s="47" t="s">
        <v>227</v>
      </c>
      <c r="H5" s="47" t="s">
        <v>228</v>
      </c>
      <c r="I5" s="47" t="s">
        <v>229</v>
      </c>
    </row>
    <row r="6" spans="1:9" ht="19.5" customHeight="1">
      <c r="A6" s="49">
        <v>1</v>
      </c>
      <c r="B6" s="49">
        <v>2</v>
      </c>
      <c r="C6" s="264">
        <v>3</v>
      </c>
      <c r="D6" s="264"/>
      <c r="E6" s="49">
        <v>4</v>
      </c>
      <c r="F6" s="49">
        <v>5</v>
      </c>
      <c r="G6" s="49">
        <v>6</v>
      </c>
      <c r="H6" s="49">
        <v>7</v>
      </c>
      <c r="I6" s="49">
        <v>8</v>
      </c>
    </row>
    <row r="7" spans="1:9" ht="19.5" customHeight="1">
      <c r="A7" s="50">
        <v>1</v>
      </c>
      <c r="B7" s="50">
        <v>1350110</v>
      </c>
      <c r="C7" s="50" t="s">
        <v>230</v>
      </c>
      <c r="D7" s="50"/>
      <c r="E7" s="51">
        <v>184000</v>
      </c>
      <c r="F7" s="51">
        <v>187920</v>
      </c>
      <c r="G7" s="51">
        <f>F7-E7</f>
        <v>3920</v>
      </c>
      <c r="H7" s="52" t="s">
        <v>231</v>
      </c>
      <c r="I7" s="50" t="s">
        <v>232</v>
      </c>
    </row>
    <row r="8" spans="1:9" ht="19.5" customHeight="1">
      <c r="A8" s="50">
        <v>2</v>
      </c>
      <c r="B8" s="50">
        <v>1350111</v>
      </c>
      <c r="C8" s="50" t="s">
        <v>233</v>
      </c>
      <c r="D8" s="50"/>
      <c r="E8" s="51">
        <v>9950</v>
      </c>
      <c r="F8" s="51">
        <v>9950</v>
      </c>
      <c r="G8" s="51">
        <f aca="true" t="shared" si="0" ref="G8:G16">F8-E8</f>
        <v>0</v>
      </c>
      <c r="H8" s="52" t="s">
        <v>231</v>
      </c>
      <c r="I8" s="50" t="s">
        <v>232</v>
      </c>
    </row>
    <row r="9" spans="1:9" ht="19.5" customHeight="1">
      <c r="A9" s="50">
        <v>3</v>
      </c>
      <c r="B9" s="50">
        <v>1350120</v>
      </c>
      <c r="C9" s="50" t="s">
        <v>234</v>
      </c>
      <c r="D9" s="50"/>
      <c r="E9" s="51">
        <v>323000</v>
      </c>
      <c r="F9" s="51">
        <v>318600</v>
      </c>
      <c r="G9" s="51">
        <f t="shared" si="0"/>
        <v>-4400</v>
      </c>
      <c r="H9" s="52" t="s">
        <v>231</v>
      </c>
      <c r="I9" s="50" t="s">
        <v>232</v>
      </c>
    </row>
    <row r="10" spans="1:9" ht="19.5" customHeight="1">
      <c r="A10" s="50">
        <v>4</v>
      </c>
      <c r="B10" s="50">
        <v>1350130</v>
      </c>
      <c r="C10" s="50" t="s">
        <v>235</v>
      </c>
      <c r="D10" s="50"/>
      <c r="E10" s="51">
        <v>319700</v>
      </c>
      <c r="F10" s="51">
        <v>354130</v>
      </c>
      <c r="G10" s="51">
        <f t="shared" si="0"/>
        <v>34430</v>
      </c>
      <c r="H10" s="52" t="s">
        <v>231</v>
      </c>
      <c r="I10" s="50" t="s">
        <v>232</v>
      </c>
    </row>
    <row r="11" spans="1:9" ht="29.25" customHeight="1">
      <c r="A11" s="50">
        <v>5</v>
      </c>
      <c r="B11" s="50">
        <v>1350140</v>
      </c>
      <c r="C11" s="266" t="s">
        <v>236</v>
      </c>
      <c r="D11" s="266"/>
      <c r="E11" s="51">
        <f>1050100+4700+284900+90000</f>
        <v>1429700</v>
      </c>
      <c r="F11" s="51">
        <v>1388561</v>
      </c>
      <c r="G11" s="51">
        <f t="shared" si="0"/>
        <v>-41139</v>
      </c>
      <c r="H11" s="52" t="s">
        <v>231</v>
      </c>
      <c r="I11" s="50" t="s">
        <v>232</v>
      </c>
    </row>
    <row r="12" spans="1:9" ht="19.5" customHeight="1">
      <c r="A12" s="50">
        <v>6</v>
      </c>
      <c r="B12" s="50">
        <v>1350300</v>
      </c>
      <c r="C12" s="50" t="s">
        <v>237</v>
      </c>
      <c r="D12" s="50"/>
      <c r="E12" s="51">
        <f>376200+2700</f>
        <v>378900</v>
      </c>
      <c r="F12" s="51">
        <v>385679</v>
      </c>
      <c r="G12" s="51">
        <f t="shared" si="0"/>
        <v>6779</v>
      </c>
      <c r="H12" s="52" t="s">
        <v>231</v>
      </c>
      <c r="I12" s="50" t="s">
        <v>232</v>
      </c>
    </row>
    <row r="13" spans="1:9" ht="19.5" customHeight="1">
      <c r="A13" s="50">
        <v>7</v>
      </c>
      <c r="B13" s="50">
        <v>8150037</v>
      </c>
      <c r="C13" s="50" t="s">
        <v>238</v>
      </c>
      <c r="D13" s="50"/>
      <c r="E13" s="51">
        <f>48240+1760</f>
        <v>50000</v>
      </c>
      <c r="F13" s="51">
        <v>50000</v>
      </c>
      <c r="G13" s="51">
        <f t="shared" si="0"/>
        <v>0</v>
      </c>
      <c r="H13" s="52" t="s">
        <v>231</v>
      </c>
      <c r="I13" s="50" t="s">
        <v>232</v>
      </c>
    </row>
    <row r="14" spans="1:9" ht="19.5" customHeight="1">
      <c r="A14" s="50">
        <v>8</v>
      </c>
      <c r="B14" s="50">
        <v>8180007</v>
      </c>
      <c r="C14" s="50" t="s">
        <v>239</v>
      </c>
      <c r="D14" s="50"/>
      <c r="E14" s="51">
        <v>14000</v>
      </c>
      <c r="F14" s="51">
        <v>14000</v>
      </c>
      <c r="G14" s="51">
        <f t="shared" si="0"/>
        <v>0</v>
      </c>
      <c r="H14" s="52" t="s">
        <v>231</v>
      </c>
      <c r="I14" s="50" t="s">
        <v>232</v>
      </c>
    </row>
    <row r="15" spans="1:9" ht="19.5" customHeight="1">
      <c r="A15" s="50">
        <v>9</v>
      </c>
      <c r="B15" s="50">
        <v>1350401</v>
      </c>
      <c r="C15" s="267" t="s">
        <v>240</v>
      </c>
      <c r="D15" s="267"/>
      <c r="E15" s="51">
        <f>112000+16250+2500</f>
        <v>130750</v>
      </c>
      <c r="F15" s="51">
        <v>131160</v>
      </c>
      <c r="G15" s="51">
        <f t="shared" si="0"/>
        <v>410</v>
      </c>
      <c r="H15" s="52" t="s">
        <v>231</v>
      </c>
      <c r="I15" s="50" t="s">
        <v>232</v>
      </c>
    </row>
    <row r="16" spans="1:9" ht="19.5" customHeight="1">
      <c r="A16" s="50">
        <v>10</v>
      </c>
      <c r="B16" s="50"/>
      <c r="C16" s="50" t="s">
        <v>8</v>
      </c>
      <c r="D16" s="50"/>
      <c r="E16" s="50">
        <v>0</v>
      </c>
      <c r="F16" s="50">
        <v>0</v>
      </c>
      <c r="G16" s="51">
        <f t="shared" si="0"/>
        <v>0</v>
      </c>
      <c r="H16" s="52" t="s">
        <v>231</v>
      </c>
      <c r="I16" s="50" t="s">
        <v>232</v>
      </c>
    </row>
    <row r="17" spans="1:9" ht="19.5" customHeight="1">
      <c r="A17" s="50"/>
      <c r="B17" s="50"/>
      <c r="C17" s="53" t="s">
        <v>241</v>
      </c>
      <c r="D17" s="53"/>
      <c r="E17" s="54">
        <f>E7+E8+E9+E10+E11+E12+E13+E14+E15+E16</f>
        <v>2840000</v>
      </c>
      <c r="F17" s="54">
        <f>F7+F8+F9+F10+F11+F12+F13+F14+F15+F16</f>
        <v>2840000</v>
      </c>
      <c r="G17" s="54">
        <f>G7+G8+G9+G10+G11+G12+G13+G14+G15+G16</f>
        <v>0</v>
      </c>
      <c r="H17" s="55" t="s">
        <v>231</v>
      </c>
      <c r="I17" s="53"/>
    </row>
  </sheetData>
  <sheetProtection/>
  <mergeCells count="6">
    <mergeCell ref="C6:D6"/>
    <mergeCell ref="C5:D5"/>
    <mergeCell ref="C11:D11"/>
    <mergeCell ref="C15:D15"/>
    <mergeCell ref="A3:J3"/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gmilijevic</dc:creator>
  <cp:keywords/>
  <dc:description/>
  <cp:lastModifiedBy>Goran Milijevic</cp:lastModifiedBy>
  <cp:lastPrinted>2018-04-27T11:27:30Z</cp:lastPrinted>
  <dcterms:created xsi:type="dcterms:W3CDTF">2014-02-04T12:26:48Z</dcterms:created>
  <dcterms:modified xsi:type="dcterms:W3CDTF">2018-04-27T11:27:43Z</dcterms:modified>
  <cp:category/>
  <cp:version/>
  <cp:contentType/>
  <cp:contentStatus/>
</cp:coreProperties>
</file>